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１．「速度」と「精度」で作業を評価する" sheetId="3" r:id="rId1"/>
    <sheet name="２．全員で全員を評価する_シート" sheetId="18" r:id="rId2"/>
    <sheet name="２．全員で全員を評価する_結果(全体)" sheetId="16" r:id="rId3"/>
    <sheet name="２．全員で全員を評価する_結果(詳細)" sheetId="17" r:id="rId4"/>
    <sheet name="３．仕事別に「速度」と「精度」で評価する" sheetId="19" r:id="rId5"/>
    <sheet name="４．組み合わせにおける成果を評価する" sheetId="20" r:id="rId6"/>
    <sheet name="４．誰が誰を評価したかで評価する" sheetId="21" r:id="rId7"/>
    <sheet name="５．役割と将来性を考察" sheetId="10" r:id="rId8"/>
  </sheets>
  <calcPr calcId="125725"/>
</workbook>
</file>

<file path=xl/calcChain.xml><?xml version="1.0" encoding="utf-8"?>
<calcChain xmlns="http://schemas.openxmlformats.org/spreadsheetml/2006/main">
  <c r="AI57" i="17"/>
  <c r="AH57"/>
  <c r="AI69"/>
  <c r="AI68"/>
  <c r="AI67"/>
  <c r="AI66"/>
  <c r="AI65"/>
  <c r="AI64"/>
  <c r="AI63"/>
  <c r="AI62"/>
  <c r="AI61"/>
  <c r="AI60"/>
  <c r="AI59"/>
  <c r="AI58"/>
  <c r="AI56"/>
  <c r="AI55"/>
  <c r="AH47"/>
  <c r="AG47"/>
  <c r="AF47"/>
  <c r="AE47"/>
  <c r="AD47"/>
  <c r="AC47"/>
  <c r="AB47"/>
  <c r="AA47"/>
  <c r="Z47"/>
  <c r="Y47"/>
  <c r="X47"/>
  <c r="W47"/>
  <c r="V47"/>
  <c r="U47"/>
  <c r="T47"/>
  <c r="AI47"/>
  <c r="AI46"/>
  <c r="AI45"/>
  <c r="BA45" s="1"/>
  <c r="AI44"/>
  <c r="BA44" s="1"/>
  <c r="AI43"/>
  <c r="BA43" s="1"/>
  <c r="AI42"/>
  <c r="AI41"/>
  <c r="BA41" s="1"/>
  <c r="AI40"/>
  <c r="BA40" s="1"/>
  <c r="AI39"/>
  <c r="BA39" s="1"/>
  <c r="AI38"/>
  <c r="AI37"/>
  <c r="BA37" s="1"/>
  <c r="AI36"/>
  <c r="BA36" s="1"/>
  <c r="AI35"/>
  <c r="BA35" s="1"/>
  <c r="AI34"/>
  <c r="AI33"/>
  <c r="BA46" s="1"/>
  <c r="AI32"/>
  <c r="AI23"/>
  <c r="AI22"/>
  <c r="AI21"/>
  <c r="AI20"/>
  <c r="AI19"/>
  <c r="AI18"/>
  <c r="AI17"/>
  <c r="AI16"/>
  <c r="AI15"/>
  <c r="AI14"/>
  <c r="AI13"/>
  <c r="AI12"/>
  <c r="AI11"/>
  <c r="AI10"/>
  <c r="AI9"/>
  <c r="AI24"/>
  <c r="AH24"/>
  <c r="AG24"/>
  <c r="AF24"/>
  <c r="AE24"/>
  <c r="AD24"/>
  <c r="AC24"/>
  <c r="AB24"/>
  <c r="AA24"/>
  <c r="Z24"/>
  <c r="Y24"/>
  <c r="X24"/>
  <c r="W24"/>
  <c r="V24"/>
  <c r="U24"/>
  <c r="T24"/>
  <c r="T23"/>
  <c r="AH69"/>
  <c r="AG69"/>
  <c r="AF69"/>
  <c r="AE69"/>
  <c r="AD69"/>
  <c r="AC69"/>
  <c r="AB69"/>
  <c r="AA69"/>
  <c r="Z69"/>
  <c r="Y69"/>
  <c r="X69"/>
  <c r="W69"/>
  <c r="V69"/>
  <c r="U69"/>
  <c r="T69"/>
  <c r="AH68"/>
  <c r="AG68"/>
  <c r="AF68"/>
  <c r="AE68"/>
  <c r="AD68"/>
  <c r="AC68"/>
  <c r="AB68"/>
  <c r="AA68"/>
  <c r="Z68"/>
  <c r="Y68"/>
  <c r="X68"/>
  <c r="W68"/>
  <c r="V68"/>
  <c r="U68"/>
  <c r="T68"/>
  <c r="AH67"/>
  <c r="AG67"/>
  <c r="AF67"/>
  <c r="AE67"/>
  <c r="AD67"/>
  <c r="AC67"/>
  <c r="AB67"/>
  <c r="AA67"/>
  <c r="Z67"/>
  <c r="Y67"/>
  <c r="X67"/>
  <c r="W67"/>
  <c r="V67"/>
  <c r="U67"/>
  <c r="T67"/>
  <c r="AH66"/>
  <c r="AG66"/>
  <c r="AF66"/>
  <c r="AE66"/>
  <c r="AD66"/>
  <c r="AC66"/>
  <c r="AB66"/>
  <c r="AA66"/>
  <c r="Z66"/>
  <c r="Y66"/>
  <c r="X66"/>
  <c r="W66"/>
  <c r="V66"/>
  <c r="U66"/>
  <c r="T66"/>
  <c r="AH65"/>
  <c r="AG65"/>
  <c r="AF65"/>
  <c r="AE65"/>
  <c r="AD65"/>
  <c r="AC65"/>
  <c r="AB65"/>
  <c r="AA65"/>
  <c r="Z65"/>
  <c r="Y65"/>
  <c r="X65"/>
  <c r="W65"/>
  <c r="V65"/>
  <c r="U65"/>
  <c r="T65"/>
  <c r="AH64"/>
  <c r="AG64"/>
  <c r="AF64"/>
  <c r="AE64"/>
  <c r="AD64"/>
  <c r="AC64"/>
  <c r="AB64"/>
  <c r="AA64"/>
  <c r="Z64"/>
  <c r="Y64"/>
  <c r="X64"/>
  <c r="W64"/>
  <c r="V64"/>
  <c r="U64"/>
  <c r="T64"/>
  <c r="AH63"/>
  <c r="AG63"/>
  <c r="AF63"/>
  <c r="AE63"/>
  <c r="AD63"/>
  <c r="AC63"/>
  <c r="AB63"/>
  <c r="AA63"/>
  <c r="Z63"/>
  <c r="Y63"/>
  <c r="X63"/>
  <c r="W63"/>
  <c r="V63"/>
  <c r="U63"/>
  <c r="T63"/>
  <c r="AH62"/>
  <c r="AG62"/>
  <c r="AF62"/>
  <c r="AE62"/>
  <c r="AD62"/>
  <c r="AC62"/>
  <c r="AB62"/>
  <c r="AA62"/>
  <c r="Z62"/>
  <c r="Y62"/>
  <c r="X62"/>
  <c r="W62"/>
  <c r="V62"/>
  <c r="U62"/>
  <c r="T62"/>
  <c r="AH61"/>
  <c r="AG61"/>
  <c r="AF61"/>
  <c r="AE61"/>
  <c r="AD61"/>
  <c r="AC61"/>
  <c r="AB61"/>
  <c r="AA61"/>
  <c r="Z61"/>
  <c r="Y61"/>
  <c r="X61"/>
  <c r="W61"/>
  <c r="V61"/>
  <c r="U61"/>
  <c r="T61"/>
  <c r="AH60"/>
  <c r="AG60"/>
  <c r="AF60"/>
  <c r="AE60"/>
  <c r="AD60"/>
  <c r="AC60"/>
  <c r="AB60"/>
  <c r="AA60"/>
  <c r="Z60"/>
  <c r="Y60"/>
  <c r="X60"/>
  <c r="W60"/>
  <c r="V60"/>
  <c r="U60"/>
  <c r="T60"/>
  <c r="AH59"/>
  <c r="AG59"/>
  <c r="AF59"/>
  <c r="AE59"/>
  <c r="AD59"/>
  <c r="AC59"/>
  <c r="AB59"/>
  <c r="AA59"/>
  <c r="Z59"/>
  <c r="Y59"/>
  <c r="X59"/>
  <c r="W59"/>
  <c r="V59"/>
  <c r="U59"/>
  <c r="T59"/>
  <c r="AH58"/>
  <c r="AG58"/>
  <c r="AF58"/>
  <c r="AE58"/>
  <c r="AD58"/>
  <c r="AC58"/>
  <c r="AB58"/>
  <c r="AA58"/>
  <c r="Z58"/>
  <c r="Y58"/>
  <c r="X58"/>
  <c r="W58"/>
  <c r="V58"/>
  <c r="U58"/>
  <c r="T58"/>
  <c r="AG57"/>
  <c r="AF57"/>
  <c r="AE57"/>
  <c r="AD57"/>
  <c r="AC57"/>
  <c r="AB57"/>
  <c r="AA57"/>
  <c r="Z57"/>
  <c r="Y57"/>
  <c r="X57"/>
  <c r="W57"/>
  <c r="V57"/>
  <c r="U57"/>
  <c r="T57"/>
  <c r="AH56"/>
  <c r="AG56"/>
  <c r="AF56"/>
  <c r="AE56"/>
  <c r="AD56"/>
  <c r="AC56"/>
  <c r="AB56"/>
  <c r="AA56"/>
  <c r="Z56"/>
  <c r="Y56"/>
  <c r="X56"/>
  <c r="W56"/>
  <c r="V56"/>
  <c r="U56"/>
  <c r="T56"/>
  <c r="AH55"/>
  <c r="AG55"/>
  <c r="AF55"/>
  <c r="AE55"/>
  <c r="AD55"/>
  <c r="AC55"/>
  <c r="AB55"/>
  <c r="AA55"/>
  <c r="Z55"/>
  <c r="Y55"/>
  <c r="X55"/>
  <c r="W55"/>
  <c r="V55"/>
  <c r="U55"/>
  <c r="T55"/>
  <c r="AH46"/>
  <c r="AZ46" s="1"/>
  <c r="AG46"/>
  <c r="AF46"/>
  <c r="AE46"/>
  <c r="AD46"/>
  <c r="AV46" s="1"/>
  <c r="AC46"/>
  <c r="AB46"/>
  <c r="AA46"/>
  <c r="Z46"/>
  <c r="AR46" s="1"/>
  <c r="Y46"/>
  <c r="X46"/>
  <c r="W46"/>
  <c r="V46"/>
  <c r="AN46" s="1"/>
  <c r="U46"/>
  <c r="T46"/>
  <c r="AH45"/>
  <c r="AG45"/>
  <c r="AY45" s="1"/>
  <c r="AF45"/>
  <c r="AE45"/>
  <c r="AD45"/>
  <c r="AC45"/>
  <c r="AU45" s="1"/>
  <c r="AB45"/>
  <c r="AA45"/>
  <c r="Z45"/>
  <c r="Y45"/>
  <c r="AQ45" s="1"/>
  <c r="X45"/>
  <c r="W45"/>
  <c r="V45"/>
  <c r="U45"/>
  <c r="AM45" s="1"/>
  <c r="T45"/>
  <c r="AH44"/>
  <c r="AG44"/>
  <c r="AF44"/>
  <c r="AX44" s="1"/>
  <c r="AE44"/>
  <c r="AD44"/>
  <c r="AC44"/>
  <c r="AB44"/>
  <c r="AT44" s="1"/>
  <c r="AA44"/>
  <c r="Z44"/>
  <c r="Y44"/>
  <c r="X44"/>
  <c r="AP44" s="1"/>
  <c r="W44"/>
  <c r="V44"/>
  <c r="U44"/>
  <c r="T44"/>
  <c r="AL44" s="1"/>
  <c r="AH43"/>
  <c r="AG43"/>
  <c r="AF43"/>
  <c r="AE43"/>
  <c r="AD43"/>
  <c r="AC43"/>
  <c r="AB43"/>
  <c r="AA43"/>
  <c r="Z43"/>
  <c r="Y43"/>
  <c r="X43"/>
  <c r="W43"/>
  <c r="V43"/>
  <c r="U43"/>
  <c r="T43"/>
  <c r="AH42"/>
  <c r="AZ42" s="1"/>
  <c r="AG42"/>
  <c r="AF42"/>
  <c r="AE42"/>
  <c r="AD42"/>
  <c r="AV42" s="1"/>
  <c r="AC42"/>
  <c r="AB42"/>
  <c r="AA42"/>
  <c r="Z42"/>
  <c r="AR42" s="1"/>
  <c r="Y42"/>
  <c r="X42"/>
  <c r="W42"/>
  <c r="V42"/>
  <c r="AN42" s="1"/>
  <c r="U42"/>
  <c r="T42"/>
  <c r="AH41"/>
  <c r="AG41"/>
  <c r="AY41" s="1"/>
  <c r="AF41"/>
  <c r="AE41"/>
  <c r="AD41"/>
  <c r="AC41"/>
  <c r="AU41" s="1"/>
  <c r="AB41"/>
  <c r="AA41"/>
  <c r="Z41"/>
  <c r="Y41"/>
  <c r="AQ41" s="1"/>
  <c r="X41"/>
  <c r="W41"/>
  <c r="V41"/>
  <c r="U41"/>
  <c r="AM41" s="1"/>
  <c r="T41"/>
  <c r="AH40"/>
  <c r="AG40"/>
  <c r="AF40"/>
  <c r="AX40" s="1"/>
  <c r="AE40"/>
  <c r="AD40"/>
  <c r="AC40"/>
  <c r="AB40"/>
  <c r="AT40" s="1"/>
  <c r="AA40"/>
  <c r="Z40"/>
  <c r="Y40"/>
  <c r="X40"/>
  <c r="AP40" s="1"/>
  <c r="W40"/>
  <c r="V40"/>
  <c r="U40"/>
  <c r="T40"/>
  <c r="AL40" s="1"/>
  <c r="AH39"/>
  <c r="AG39"/>
  <c r="AF39"/>
  <c r="AE39"/>
  <c r="AD39"/>
  <c r="AC39"/>
  <c r="AB39"/>
  <c r="AA39"/>
  <c r="Z39"/>
  <c r="Y39"/>
  <c r="X39"/>
  <c r="W39"/>
  <c r="V39"/>
  <c r="U39"/>
  <c r="T39"/>
  <c r="AH38"/>
  <c r="AZ38" s="1"/>
  <c r="AG38"/>
  <c r="AF38"/>
  <c r="AE38"/>
  <c r="AD38"/>
  <c r="AV38" s="1"/>
  <c r="AC38"/>
  <c r="AB38"/>
  <c r="AA38"/>
  <c r="Z38"/>
  <c r="AR38" s="1"/>
  <c r="Y38"/>
  <c r="X38"/>
  <c r="W38"/>
  <c r="V38"/>
  <c r="AN38" s="1"/>
  <c r="U38"/>
  <c r="T38"/>
  <c r="AH37"/>
  <c r="AG37"/>
  <c r="AY37" s="1"/>
  <c r="AF37"/>
  <c r="AE37"/>
  <c r="AD37"/>
  <c r="AC37"/>
  <c r="AU37" s="1"/>
  <c r="AB37"/>
  <c r="AA37"/>
  <c r="Z37"/>
  <c r="Y37"/>
  <c r="AQ37" s="1"/>
  <c r="X37"/>
  <c r="W37"/>
  <c r="V37"/>
  <c r="U37"/>
  <c r="AM37" s="1"/>
  <c r="T37"/>
  <c r="AH36"/>
  <c r="AG36"/>
  <c r="AF36"/>
  <c r="AX36" s="1"/>
  <c r="AE36"/>
  <c r="AD36"/>
  <c r="AC36"/>
  <c r="AB36"/>
  <c r="AT36" s="1"/>
  <c r="AA36"/>
  <c r="Z36"/>
  <c r="Y36"/>
  <c r="X36"/>
  <c r="AP36" s="1"/>
  <c r="W36"/>
  <c r="V36"/>
  <c r="U36"/>
  <c r="T36"/>
  <c r="AL46" s="1"/>
  <c r="AH35"/>
  <c r="AG35"/>
  <c r="AF35"/>
  <c r="AE35"/>
  <c r="AW32" s="1"/>
  <c r="AD35"/>
  <c r="AC35"/>
  <c r="AB35"/>
  <c r="AA35"/>
  <c r="AS32" s="1"/>
  <c r="Z35"/>
  <c r="Y35"/>
  <c r="X35"/>
  <c r="W35"/>
  <c r="AO32" s="1"/>
  <c r="V35"/>
  <c r="U35"/>
  <c r="T35"/>
  <c r="AH34"/>
  <c r="AZ45" s="1"/>
  <c r="AG34"/>
  <c r="AF34"/>
  <c r="AE34"/>
  <c r="AD34"/>
  <c r="AV45" s="1"/>
  <c r="AC34"/>
  <c r="AB34"/>
  <c r="AA34"/>
  <c r="Z34"/>
  <c r="AR45" s="1"/>
  <c r="Y34"/>
  <c r="X34"/>
  <c r="W34"/>
  <c r="V34"/>
  <c r="AN45" s="1"/>
  <c r="U34"/>
  <c r="T34"/>
  <c r="AH33"/>
  <c r="AG33"/>
  <c r="AY46" s="1"/>
  <c r="AF33"/>
  <c r="AE33"/>
  <c r="AD33"/>
  <c r="AC33"/>
  <c r="AU34" s="1"/>
  <c r="AB33"/>
  <c r="AA33"/>
  <c r="Z33"/>
  <c r="Y33"/>
  <c r="AQ46" s="1"/>
  <c r="X33"/>
  <c r="W33"/>
  <c r="V33"/>
  <c r="U33"/>
  <c r="AM46" s="1"/>
  <c r="T33"/>
  <c r="AH32"/>
  <c r="AG32"/>
  <c r="AF32"/>
  <c r="AX46" s="1"/>
  <c r="AE32"/>
  <c r="AD32"/>
  <c r="AC32"/>
  <c r="AB32"/>
  <c r="AT46" s="1"/>
  <c r="AA32"/>
  <c r="Z32"/>
  <c r="Y32"/>
  <c r="X32"/>
  <c r="AP46" s="1"/>
  <c r="W32"/>
  <c r="V32"/>
  <c r="U32"/>
  <c r="T32"/>
  <c r="AH23"/>
  <c r="AG23"/>
  <c r="AF23"/>
  <c r="AE23"/>
  <c r="AD23"/>
  <c r="AC23"/>
  <c r="AB23"/>
  <c r="AA23"/>
  <c r="Z23"/>
  <c r="Y23"/>
  <c r="X23"/>
  <c r="W23"/>
  <c r="V23"/>
  <c r="U23"/>
  <c r="AH22"/>
  <c r="AG22"/>
  <c r="AF22"/>
  <c r="AE22"/>
  <c r="AD22"/>
  <c r="AC22"/>
  <c r="AB22"/>
  <c r="AA22"/>
  <c r="Z22"/>
  <c r="Y22"/>
  <c r="X22"/>
  <c r="W22"/>
  <c r="V22"/>
  <c r="U22"/>
  <c r="T22"/>
  <c r="AH21"/>
  <c r="AG21"/>
  <c r="AF21"/>
  <c r="AE21"/>
  <c r="AD21"/>
  <c r="AC21"/>
  <c r="AB21"/>
  <c r="AA21"/>
  <c r="Z21"/>
  <c r="Y21"/>
  <c r="X21"/>
  <c r="W21"/>
  <c r="V21"/>
  <c r="U21"/>
  <c r="T21"/>
  <c r="AH20"/>
  <c r="AG20"/>
  <c r="AF20"/>
  <c r="AE20"/>
  <c r="AD20"/>
  <c r="AC20"/>
  <c r="AB20"/>
  <c r="AA20"/>
  <c r="Z20"/>
  <c r="Y20"/>
  <c r="X20"/>
  <c r="W20"/>
  <c r="V20"/>
  <c r="U20"/>
  <c r="T20"/>
  <c r="AH19"/>
  <c r="AG19"/>
  <c r="AF19"/>
  <c r="AE19"/>
  <c r="AD19"/>
  <c r="AC19"/>
  <c r="AB19"/>
  <c r="AA19"/>
  <c r="Z19"/>
  <c r="Y19"/>
  <c r="X19"/>
  <c r="W19"/>
  <c r="V19"/>
  <c r="U19"/>
  <c r="T19"/>
  <c r="AH18"/>
  <c r="AG18"/>
  <c r="AF18"/>
  <c r="AE18"/>
  <c r="AD18"/>
  <c r="AC18"/>
  <c r="AB18"/>
  <c r="AA18"/>
  <c r="Z18"/>
  <c r="Y18"/>
  <c r="X18"/>
  <c r="W18"/>
  <c r="V18"/>
  <c r="U18"/>
  <c r="T18"/>
  <c r="AH17"/>
  <c r="AG17"/>
  <c r="AF17"/>
  <c r="AE17"/>
  <c r="AD17"/>
  <c r="AC17"/>
  <c r="AB17"/>
  <c r="AA17"/>
  <c r="Z17"/>
  <c r="Y17"/>
  <c r="X17"/>
  <c r="W17"/>
  <c r="V17"/>
  <c r="U17"/>
  <c r="T17"/>
  <c r="AH16"/>
  <c r="AG16"/>
  <c r="AF16"/>
  <c r="AE16"/>
  <c r="AD16"/>
  <c r="AC16"/>
  <c r="AB16"/>
  <c r="AA16"/>
  <c r="Z16"/>
  <c r="Y16"/>
  <c r="X16"/>
  <c r="W16"/>
  <c r="V16"/>
  <c r="U16"/>
  <c r="T16"/>
  <c r="AH15"/>
  <c r="AG15"/>
  <c r="AF15"/>
  <c r="AE15"/>
  <c r="AD15"/>
  <c r="AC15"/>
  <c r="AB15"/>
  <c r="AA15"/>
  <c r="Z15"/>
  <c r="Y15"/>
  <c r="X15"/>
  <c r="W15"/>
  <c r="V15"/>
  <c r="U15"/>
  <c r="T15"/>
  <c r="AH14"/>
  <c r="AG14"/>
  <c r="AF14"/>
  <c r="AE14"/>
  <c r="AD14"/>
  <c r="AC14"/>
  <c r="AB14"/>
  <c r="AA14"/>
  <c r="Z14"/>
  <c r="Y14"/>
  <c r="X14"/>
  <c r="W14"/>
  <c r="V14"/>
  <c r="U14"/>
  <c r="T14"/>
  <c r="AH13"/>
  <c r="AG13"/>
  <c r="AF13"/>
  <c r="AE13"/>
  <c r="AD13"/>
  <c r="AC13"/>
  <c r="AB13"/>
  <c r="AA13"/>
  <c r="Z13"/>
  <c r="Y13"/>
  <c r="X13"/>
  <c r="W13"/>
  <c r="V13"/>
  <c r="U13"/>
  <c r="T13"/>
  <c r="AH12"/>
  <c r="AG12"/>
  <c r="AF12"/>
  <c r="AE12"/>
  <c r="AD12"/>
  <c r="AC12"/>
  <c r="AB12"/>
  <c r="AA12"/>
  <c r="Z12"/>
  <c r="Y12"/>
  <c r="X12"/>
  <c r="W12"/>
  <c r="V12"/>
  <c r="U12"/>
  <c r="T12"/>
  <c r="AH11"/>
  <c r="AG11"/>
  <c r="AF11"/>
  <c r="AE11"/>
  <c r="AD11"/>
  <c r="AC11"/>
  <c r="AB11"/>
  <c r="AA11"/>
  <c r="Z11"/>
  <c r="Y11"/>
  <c r="X11"/>
  <c r="W11"/>
  <c r="V11"/>
  <c r="U11"/>
  <c r="T11"/>
  <c r="AH10"/>
  <c r="AG10"/>
  <c r="AF10"/>
  <c r="AE10"/>
  <c r="AD10"/>
  <c r="AC10"/>
  <c r="AB10"/>
  <c r="AA10"/>
  <c r="Z10"/>
  <c r="Y10"/>
  <c r="X10"/>
  <c r="W10"/>
  <c r="V10"/>
  <c r="U10"/>
  <c r="T10"/>
  <c r="AH9"/>
  <c r="AG9"/>
  <c r="AF9"/>
  <c r="AE9"/>
  <c r="AD9"/>
  <c r="AC9"/>
  <c r="AB9"/>
  <c r="AA9"/>
  <c r="Z9"/>
  <c r="Y9"/>
  <c r="X9"/>
  <c r="W9"/>
  <c r="V9"/>
  <c r="U9"/>
  <c r="T9"/>
  <c r="AL9"/>
  <c r="Q22" i="21"/>
  <c r="P22"/>
  <c r="O22"/>
  <c r="N22"/>
  <c r="M22"/>
  <c r="L22"/>
  <c r="K22"/>
  <c r="J22"/>
  <c r="I22"/>
  <c r="H22"/>
  <c r="G22"/>
  <c r="F22"/>
  <c r="E22"/>
  <c r="D22"/>
  <c r="C22"/>
  <c r="B22"/>
  <c r="Q21"/>
  <c r="Q20"/>
  <c r="Q19"/>
  <c r="Q18"/>
  <c r="Q17"/>
  <c r="Q16"/>
  <c r="Q15"/>
  <c r="Q14"/>
  <c r="Q13"/>
  <c r="Q12"/>
  <c r="Q11"/>
  <c r="Q10"/>
  <c r="Q9"/>
  <c r="Q8"/>
  <c r="Q7"/>
  <c r="F54" i="20"/>
  <c r="E54"/>
  <c r="E53"/>
  <c r="F53" s="1"/>
  <c r="E52"/>
  <c r="F52" s="1"/>
  <c r="E51"/>
  <c r="F51" s="1"/>
  <c r="E50"/>
  <c r="F50" s="1"/>
  <c r="E49"/>
  <c r="F49" s="1"/>
  <c r="E48"/>
  <c r="F48" s="1"/>
  <c r="E47"/>
  <c r="F47" s="1"/>
  <c r="E46"/>
  <c r="F46" s="1"/>
  <c r="E45"/>
  <c r="F45" s="1"/>
  <c r="E44"/>
  <c r="F44" s="1"/>
  <c r="E43"/>
  <c r="F43" s="1"/>
  <c r="E42"/>
  <c r="F42" s="1"/>
  <c r="E41"/>
  <c r="F41" s="1"/>
  <c r="E40"/>
  <c r="F40" s="1"/>
  <c r="E39"/>
  <c r="F39" s="1"/>
  <c r="E38"/>
  <c r="F38" s="1"/>
  <c r="E37"/>
  <c r="F37" s="1"/>
  <c r="E36"/>
  <c r="F36" s="1"/>
  <c r="E35"/>
  <c r="F35" s="1"/>
  <c r="E34"/>
  <c r="F34" s="1"/>
  <c r="E33"/>
  <c r="F33" s="1"/>
  <c r="E32"/>
  <c r="F32" s="1"/>
  <c r="E31"/>
  <c r="F31" s="1"/>
  <c r="E30"/>
  <c r="F30" s="1"/>
  <c r="E29"/>
  <c r="F29" s="1"/>
  <c r="E28"/>
  <c r="F28" s="1"/>
  <c r="E27"/>
  <c r="F27" s="1"/>
  <c r="E26"/>
  <c r="F26" s="1"/>
  <c r="E25"/>
  <c r="F25" s="1"/>
  <c r="I26"/>
  <c r="I27" s="1"/>
  <c r="I28" s="1"/>
  <c r="I29" s="1"/>
  <c r="I30" s="1"/>
  <c r="I31" s="1"/>
  <c r="I32" s="1"/>
  <c r="I33" s="1"/>
  <c r="I34" s="1"/>
  <c r="I35" s="1"/>
  <c r="I36" s="1"/>
  <c r="I37" s="1"/>
  <c r="I38" s="1"/>
  <c r="I39" s="1"/>
  <c r="I40" s="1"/>
  <c r="I41" s="1"/>
  <c r="I42" s="1"/>
  <c r="I43" s="1"/>
  <c r="I44" s="1"/>
  <c r="I45" s="1"/>
  <c r="I46" s="1"/>
  <c r="I47" s="1"/>
  <c r="I48" s="1"/>
  <c r="I49" s="1"/>
  <c r="I50" s="1"/>
  <c r="I51" s="1"/>
  <c r="I52" s="1"/>
  <c r="I53" s="1"/>
  <c r="I54" s="1"/>
  <c r="Y25" i="19"/>
  <c r="Z25" s="1"/>
  <c r="R25"/>
  <c r="S25" s="1"/>
  <c r="K25"/>
  <c r="L25" s="1"/>
  <c r="D25"/>
  <c r="E25" s="1"/>
  <c r="Y39"/>
  <c r="Z39" s="1"/>
  <c r="Y38"/>
  <c r="Z38" s="1"/>
  <c r="Y37"/>
  <c r="Z37" s="1"/>
  <c r="Y36"/>
  <c r="Z36" s="1"/>
  <c r="Y35"/>
  <c r="Z35" s="1"/>
  <c r="Y34"/>
  <c r="Z34" s="1"/>
  <c r="Y33"/>
  <c r="Z33" s="1"/>
  <c r="Y32"/>
  <c r="Z32" s="1"/>
  <c r="Y31"/>
  <c r="Z31" s="1"/>
  <c r="Y30"/>
  <c r="Z30" s="1"/>
  <c r="Y29"/>
  <c r="Z29" s="1"/>
  <c r="Y28"/>
  <c r="Z28" s="1"/>
  <c r="Y27"/>
  <c r="Z27" s="1"/>
  <c r="Y26"/>
  <c r="Z26" s="1"/>
  <c r="R39"/>
  <c r="S39" s="1"/>
  <c r="R38"/>
  <c r="R37"/>
  <c r="S37" s="1"/>
  <c r="R36"/>
  <c r="R35"/>
  <c r="R34"/>
  <c r="R33"/>
  <c r="R32"/>
  <c r="R31"/>
  <c r="S31" s="1"/>
  <c r="R30"/>
  <c r="R29"/>
  <c r="S29" s="1"/>
  <c r="R28"/>
  <c r="R27"/>
  <c r="S27" s="1"/>
  <c r="R26"/>
  <c r="AS26"/>
  <c r="AS27" s="1"/>
  <c r="AS28" s="1"/>
  <c r="AS29" s="1"/>
  <c r="AS30" s="1"/>
  <c r="AS31" s="1"/>
  <c r="AS32" s="1"/>
  <c r="AS33" s="1"/>
  <c r="AS34" s="1"/>
  <c r="AS35" s="1"/>
  <c r="AS36" s="1"/>
  <c r="AS37" s="1"/>
  <c r="AS38" s="1"/>
  <c r="AS39" s="1"/>
  <c r="BA26"/>
  <c r="BA27" s="1"/>
  <c r="BA28" s="1"/>
  <c r="BA29" s="1"/>
  <c r="BA30" s="1"/>
  <c r="BA31" s="1"/>
  <c r="BA32" s="1"/>
  <c r="BA33" s="1"/>
  <c r="BA34" s="1"/>
  <c r="BA35" s="1"/>
  <c r="BA36" s="1"/>
  <c r="BA37" s="1"/>
  <c r="BA38" s="1"/>
  <c r="BA39" s="1"/>
  <c r="AK26"/>
  <c r="AK27" s="1"/>
  <c r="AK28" s="1"/>
  <c r="AK29" s="1"/>
  <c r="AK30" s="1"/>
  <c r="AK31" s="1"/>
  <c r="AK32" s="1"/>
  <c r="AK33" s="1"/>
  <c r="AK34" s="1"/>
  <c r="AK35" s="1"/>
  <c r="AK36" s="1"/>
  <c r="AK37" s="1"/>
  <c r="AK38" s="1"/>
  <c r="AK39" s="1"/>
  <c r="S38"/>
  <c r="S35"/>
  <c r="S34"/>
  <c r="S32"/>
  <c r="S30"/>
  <c r="S28"/>
  <c r="S26"/>
  <c r="K39"/>
  <c r="K38"/>
  <c r="K37"/>
  <c r="L37" s="1"/>
  <c r="K36"/>
  <c r="L36" s="1"/>
  <c r="K35"/>
  <c r="L35" s="1"/>
  <c r="K34"/>
  <c r="L34" s="1"/>
  <c r="K33"/>
  <c r="L33" s="1"/>
  <c r="K32"/>
  <c r="L32" s="1"/>
  <c r="K31"/>
  <c r="K30"/>
  <c r="K29"/>
  <c r="L29" s="1"/>
  <c r="K28"/>
  <c r="L28" s="1"/>
  <c r="K27"/>
  <c r="L27" s="1"/>
  <c r="K26"/>
  <c r="L26" s="1"/>
  <c r="D39"/>
  <c r="E39" s="1"/>
  <c r="D38"/>
  <c r="E38" s="1"/>
  <c r="D37"/>
  <c r="D36"/>
  <c r="D35"/>
  <c r="E35" s="1"/>
  <c r="D34"/>
  <c r="E34" s="1"/>
  <c r="D33"/>
  <c r="E33" s="1"/>
  <c r="D32"/>
  <c r="E32" s="1"/>
  <c r="D31"/>
  <c r="E31" s="1"/>
  <c r="D30"/>
  <c r="E30" s="1"/>
  <c r="D29"/>
  <c r="E29" s="1"/>
  <c r="D28"/>
  <c r="E28" s="1"/>
  <c r="D27"/>
  <c r="E27" s="1"/>
  <c r="D26"/>
  <c r="E26" s="1"/>
  <c r="L39"/>
  <c r="L38"/>
  <c r="L31"/>
  <c r="S36"/>
  <c r="S33"/>
  <c r="L30"/>
  <c r="E37"/>
  <c r="E36"/>
  <c r="AC26"/>
  <c r="AC27" s="1"/>
  <c r="AC28" s="1"/>
  <c r="AC29" s="1"/>
  <c r="AC30" s="1"/>
  <c r="AC31" s="1"/>
  <c r="AC32" s="1"/>
  <c r="AC33" s="1"/>
  <c r="AC34" s="1"/>
  <c r="AC35" s="1"/>
  <c r="AC36" s="1"/>
  <c r="AC37" s="1"/>
  <c r="AC38" s="1"/>
  <c r="AC39" s="1"/>
  <c r="Q47" i="17"/>
  <c r="BA32"/>
  <c r="BA10"/>
  <c r="AW46"/>
  <c r="AS46"/>
  <c r="AO46"/>
  <c r="AW45"/>
  <c r="AS45"/>
  <c r="AO45"/>
  <c r="AW44"/>
  <c r="AS44"/>
  <c r="AO44"/>
  <c r="AW43"/>
  <c r="AS43"/>
  <c r="AO43"/>
  <c r="AW42"/>
  <c r="AS42"/>
  <c r="AO42"/>
  <c r="AW41"/>
  <c r="AS41"/>
  <c r="AO41"/>
  <c r="AW40"/>
  <c r="AS40"/>
  <c r="AO40"/>
  <c r="AW39"/>
  <c r="AS39"/>
  <c r="AO39"/>
  <c r="AW38"/>
  <c r="AS38"/>
  <c r="AO38"/>
  <c r="AW37"/>
  <c r="AS37"/>
  <c r="AO37"/>
  <c r="AW36"/>
  <c r="AS36"/>
  <c r="AO36"/>
  <c r="AW35"/>
  <c r="AS35"/>
  <c r="AO35"/>
  <c r="AW34"/>
  <c r="AS34"/>
  <c r="AO34"/>
  <c r="AW33"/>
  <c r="AS33"/>
  <c r="AO33"/>
  <c r="AZ32"/>
  <c r="AV32"/>
  <c r="AR32"/>
  <c r="AN32"/>
  <c r="P47"/>
  <c r="O47"/>
  <c r="N47"/>
  <c r="M47"/>
  <c r="L47"/>
  <c r="K47"/>
  <c r="J47"/>
  <c r="I47"/>
  <c r="H47"/>
  <c r="G47"/>
  <c r="F47"/>
  <c r="E47"/>
  <c r="D47"/>
  <c r="C47"/>
  <c r="B47"/>
  <c r="Q46"/>
  <c r="Q45"/>
  <c r="Q44"/>
  <c r="Q43"/>
  <c r="Q42"/>
  <c r="Q41"/>
  <c r="Q40"/>
  <c r="Q39"/>
  <c r="Q38"/>
  <c r="Q37"/>
  <c r="Q36"/>
  <c r="Q35"/>
  <c r="Q34"/>
  <c r="Q33"/>
  <c r="Q32"/>
  <c r="AM9"/>
  <c r="Q69"/>
  <c r="Q68"/>
  <c r="Q67"/>
  <c r="Q66"/>
  <c r="Q65"/>
  <c r="Q64"/>
  <c r="Q63"/>
  <c r="Q62"/>
  <c r="Q61"/>
  <c r="Q60"/>
  <c r="Q59"/>
  <c r="Q58"/>
  <c r="Q57"/>
  <c r="Q56"/>
  <c r="Q55"/>
  <c r="O26" i="16"/>
  <c r="O27" s="1"/>
  <c r="O28" s="1"/>
  <c r="O29" s="1"/>
  <c r="O30" s="1"/>
  <c r="O31" s="1"/>
  <c r="O32" s="1"/>
  <c r="O33" s="1"/>
  <c r="O34" s="1"/>
  <c r="O35" s="1"/>
  <c r="O36" s="1"/>
  <c r="O37" s="1"/>
  <c r="O38" s="1"/>
  <c r="O39" s="1"/>
  <c r="O40" s="1"/>
  <c r="Q24" i="17"/>
  <c r="P24"/>
  <c r="O24"/>
  <c r="N24"/>
  <c r="M24"/>
  <c r="L24"/>
  <c r="K24"/>
  <c r="J24"/>
  <c r="I24"/>
  <c r="H24"/>
  <c r="G24"/>
  <c r="F24"/>
  <c r="E24"/>
  <c r="D24"/>
  <c r="C24"/>
  <c r="B24"/>
  <c r="Q23"/>
  <c r="Q22"/>
  <c r="Q21"/>
  <c r="Q20"/>
  <c r="Q19"/>
  <c r="Q18"/>
  <c r="Q17"/>
  <c r="Q16"/>
  <c r="Q15"/>
  <c r="Q14"/>
  <c r="Q13"/>
  <c r="Q12"/>
  <c r="Q11"/>
  <c r="Q10"/>
  <c r="Q9"/>
  <c r="BA9" s="1"/>
  <c r="G26" i="16"/>
  <c r="G27" s="1"/>
  <c r="G28" s="1"/>
  <c r="G29" s="1"/>
  <c r="G30" s="1"/>
  <c r="G31" s="1"/>
  <c r="G32" s="1"/>
  <c r="G33" s="1"/>
  <c r="G34" s="1"/>
  <c r="G35" s="1"/>
  <c r="G36" s="1"/>
  <c r="G37" s="1"/>
  <c r="G38" s="1"/>
  <c r="G39" s="1"/>
  <c r="G40" s="1"/>
  <c r="D24" i="3"/>
  <c r="E24" s="1"/>
  <c r="D23"/>
  <c r="E23" s="1"/>
  <c r="D22"/>
  <c r="E22" s="1"/>
  <c r="D21"/>
  <c r="E21" s="1"/>
  <c r="D20"/>
  <c r="E20" s="1"/>
  <c r="D19"/>
  <c r="E19" s="1"/>
  <c r="D18"/>
  <c r="E18" s="1"/>
  <c r="D17"/>
  <c r="E17" s="1"/>
  <c r="D16"/>
  <c r="E16" s="1"/>
  <c r="D15"/>
  <c r="E15" s="1"/>
  <c r="D14"/>
  <c r="E14" s="1"/>
  <c r="D13"/>
  <c r="E13" s="1"/>
  <c r="D12"/>
  <c r="E12" s="1"/>
  <c r="D11"/>
  <c r="E11" s="1"/>
  <c r="D10"/>
  <c r="E10" s="1"/>
  <c r="H11"/>
  <c r="H12" s="1"/>
  <c r="H13" s="1"/>
  <c r="H14" s="1"/>
  <c r="H15" s="1"/>
  <c r="H16" s="1"/>
  <c r="H17" s="1"/>
  <c r="H18" s="1"/>
  <c r="H19" s="1"/>
  <c r="H20" s="1"/>
  <c r="H21" s="1"/>
  <c r="H22" s="1"/>
  <c r="H23" s="1"/>
  <c r="H24" s="1"/>
  <c r="BA33" i="17" l="1"/>
  <c r="BA34"/>
  <c r="BA38"/>
  <c r="BA42"/>
  <c r="AM32"/>
  <c r="AQ32"/>
  <c r="AU32"/>
  <c r="AY32"/>
  <c r="AN33"/>
  <c r="AR33"/>
  <c r="AV33"/>
  <c r="AZ33"/>
  <c r="AN34"/>
  <c r="AR34"/>
  <c r="AV34"/>
  <c r="AZ34"/>
  <c r="AN35"/>
  <c r="AR35"/>
  <c r="AV35"/>
  <c r="AZ35"/>
  <c r="AN36"/>
  <c r="AR36"/>
  <c r="AV36"/>
  <c r="AZ36"/>
  <c r="AN37"/>
  <c r="AR37"/>
  <c r="AV37"/>
  <c r="AZ37"/>
  <c r="AN39"/>
  <c r="AR39"/>
  <c r="AV39"/>
  <c r="AZ39"/>
  <c r="AN40"/>
  <c r="AR40"/>
  <c r="AV40"/>
  <c r="AZ40"/>
  <c r="AN41"/>
  <c r="AR41"/>
  <c r="AV41"/>
  <c r="AZ41"/>
  <c r="AN43"/>
  <c r="AR43"/>
  <c r="AV43"/>
  <c r="AZ43"/>
  <c r="AN44"/>
  <c r="AR44"/>
  <c r="AV44"/>
  <c r="AZ44"/>
  <c r="AP32"/>
  <c r="AX32"/>
  <c r="AM33"/>
  <c r="AQ33"/>
  <c r="AU33"/>
  <c r="AY33"/>
  <c r="AM34"/>
  <c r="AQ34"/>
  <c r="AY34"/>
  <c r="AM35"/>
  <c r="AQ35"/>
  <c r="AU35"/>
  <c r="AY35"/>
  <c r="AM36"/>
  <c r="AQ36"/>
  <c r="AU36"/>
  <c r="AY36"/>
  <c r="AM38"/>
  <c r="AQ38"/>
  <c r="AU38"/>
  <c r="AY38"/>
  <c r="AM39"/>
  <c r="AQ39"/>
  <c r="AU39"/>
  <c r="AY39"/>
  <c r="AM40"/>
  <c r="AQ40"/>
  <c r="AU40"/>
  <c r="AY40"/>
  <c r="AM42"/>
  <c r="AQ42"/>
  <c r="AU42"/>
  <c r="AY42"/>
  <c r="AM43"/>
  <c r="AQ43"/>
  <c r="AU43"/>
  <c r="AY43"/>
  <c r="AM44"/>
  <c r="AQ44"/>
  <c r="AU44"/>
  <c r="AY44"/>
  <c r="AU46"/>
  <c r="AL32"/>
  <c r="AT32"/>
  <c r="AL33"/>
  <c r="AP33"/>
  <c r="AT33"/>
  <c r="AX33"/>
  <c r="AL34"/>
  <c r="AP34"/>
  <c r="AT34"/>
  <c r="AX34"/>
  <c r="AL35"/>
  <c r="AP35"/>
  <c r="AT35"/>
  <c r="AX35"/>
  <c r="AL36"/>
  <c r="AL37"/>
  <c r="AP37"/>
  <c r="AT37"/>
  <c r="AX37"/>
  <c r="AL38"/>
  <c r="AP38"/>
  <c r="AT38"/>
  <c r="AX38"/>
  <c r="AL39"/>
  <c r="AP39"/>
  <c r="AT39"/>
  <c r="AX39"/>
  <c r="AL41"/>
  <c r="AP41"/>
  <c r="AT41"/>
  <c r="AX41"/>
  <c r="AL42"/>
  <c r="AP42"/>
  <c r="AT42"/>
  <c r="AX42"/>
  <c r="AL43"/>
  <c r="AP43"/>
  <c r="AT43"/>
  <c r="AX43"/>
  <c r="AL45"/>
  <c r="AP45"/>
  <c r="AT45"/>
  <c r="AX45"/>
  <c r="F21" i="20"/>
  <c r="F23" s="1"/>
  <c r="E21" i="19"/>
  <c r="E23" s="1"/>
  <c r="F25" s="1"/>
  <c r="Z21"/>
  <c r="S21"/>
  <c r="S23" s="1"/>
  <c r="T27" s="1"/>
  <c r="L21"/>
  <c r="L23" s="1"/>
  <c r="M33" s="1"/>
  <c r="M38"/>
  <c r="Z23"/>
  <c r="AA25" s="1"/>
  <c r="AQ9" i="17"/>
  <c r="AU9"/>
  <c r="AY9"/>
  <c r="AO9"/>
  <c r="AS9"/>
  <c r="AW9"/>
  <c r="AN10"/>
  <c r="AR10"/>
  <c r="AV10"/>
  <c r="AZ10"/>
  <c r="AL10"/>
  <c r="AP10"/>
  <c r="AT10"/>
  <c r="AX10"/>
  <c r="AM11"/>
  <c r="AU11"/>
  <c r="AN12"/>
  <c r="AV12"/>
  <c r="AO13"/>
  <c r="AW13"/>
  <c r="AP14"/>
  <c r="AX14"/>
  <c r="AU15"/>
  <c r="AN9"/>
  <c r="AR9"/>
  <c r="AV9"/>
  <c r="AZ9"/>
  <c r="AO10"/>
  <c r="AS10"/>
  <c r="AW10"/>
  <c r="AL11"/>
  <c r="AP11"/>
  <c r="AT11"/>
  <c r="AX11"/>
  <c r="AM12"/>
  <c r="AQ12"/>
  <c r="AU12"/>
  <c r="AY12"/>
  <c r="AN13"/>
  <c r="AR13"/>
  <c r="AV13"/>
  <c r="AZ13"/>
  <c r="AO14"/>
  <c r="AS14"/>
  <c r="AW14"/>
  <c r="AL15"/>
  <c r="AP15"/>
  <c r="AT15"/>
  <c r="AX15"/>
  <c r="AM16"/>
  <c r="AQ16"/>
  <c r="AU16"/>
  <c r="AY16"/>
  <c r="AN17"/>
  <c r="AR17"/>
  <c r="AV17"/>
  <c r="AZ17"/>
  <c r="AO18"/>
  <c r="AS18"/>
  <c r="AW18"/>
  <c r="AL19"/>
  <c r="AP19"/>
  <c r="AT19"/>
  <c r="AX19"/>
  <c r="AM20"/>
  <c r="AQ20"/>
  <c r="AU20"/>
  <c r="AY20"/>
  <c r="AN21"/>
  <c r="AR21"/>
  <c r="AV21"/>
  <c r="AZ21"/>
  <c r="AO22"/>
  <c r="AS22"/>
  <c r="AW22"/>
  <c r="AL23"/>
  <c r="AP23"/>
  <c r="AT23"/>
  <c r="AX23"/>
  <c r="AW11"/>
  <c r="AP12"/>
  <c r="AM13"/>
  <c r="AU13"/>
  <c r="AN14"/>
  <c r="AV14"/>
  <c r="AO15"/>
  <c r="AS15"/>
  <c r="AL16"/>
  <c r="AP16"/>
  <c r="AT16"/>
  <c r="AX16"/>
  <c r="AM17"/>
  <c r="AQ17"/>
  <c r="AU17"/>
  <c r="AY17"/>
  <c r="AN18"/>
  <c r="AR18"/>
  <c r="AV18"/>
  <c r="AZ18"/>
  <c r="AO19"/>
  <c r="AS19"/>
  <c r="AW19"/>
  <c r="AL20"/>
  <c r="AP20"/>
  <c r="AT20"/>
  <c r="AX20"/>
  <c r="AM21"/>
  <c r="AQ21"/>
  <c r="AU21"/>
  <c r="AY21"/>
  <c r="AN22"/>
  <c r="AR22"/>
  <c r="AV22"/>
  <c r="AZ22"/>
  <c r="AO23"/>
  <c r="AS23"/>
  <c r="AW23"/>
  <c r="AO11"/>
  <c r="AS11"/>
  <c r="AL12"/>
  <c r="AT12"/>
  <c r="AX12"/>
  <c r="AQ13"/>
  <c r="AY13"/>
  <c r="AR14"/>
  <c r="AZ14"/>
  <c r="AW15"/>
  <c r="BA12"/>
  <c r="AP9"/>
  <c r="AT9"/>
  <c r="AX9"/>
  <c r="AM10"/>
  <c r="AQ10"/>
  <c r="AU10"/>
  <c r="AY10"/>
  <c r="AN11"/>
  <c r="AR11"/>
  <c r="AV11"/>
  <c r="AZ11"/>
  <c r="AO12"/>
  <c r="AS12"/>
  <c r="AW12"/>
  <c r="AL13"/>
  <c r="AP13"/>
  <c r="AT13"/>
  <c r="AX13"/>
  <c r="AM14"/>
  <c r="AQ14"/>
  <c r="AU14"/>
  <c r="AY14"/>
  <c r="AN15"/>
  <c r="AR15"/>
  <c r="AV15"/>
  <c r="AZ15"/>
  <c r="AO16"/>
  <c r="AS16"/>
  <c r="AW16"/>
  <c r="AL17"/>
  <c r="AP17"/>
  <c r="AT17"/>
  <c r="AX17"/>
  <c r="AM18"/>
  <c r="AQ18"/>
  <c r="AU18"/>
  <c r="AY18"/>
  <c r="AN19"/>
  <c r="AR19"/>
  <c r="AV19"/>
  <c r="AZ19"/>
  <c r="AO20"/>
  <c r="AS20"/>
  <c r="AW20"/>
  <c r="AL21"/>
  <c r="AP21"/>
  <c r="AT21"/>
  <c r="AX21"/>
  <c r="AM22"/>
  <c r="AQ22"/>
  <c r="AU22"/>
  <c r="AY22"/>
  <c r="AN23"/>
  <c r="AR23"/>
  <c r="AV23"/>
  <c r="AZ23"/>
  <c r="AQ11"/>
  <c r="AY11"/>
  <c r="AR12"/>
  <c r="AZ12"/>
  <c r="AS13"/>
  <c r="AL14"/>
  <c r="AT14"/>
  <c r="AM15"/>
  <c r="AQ15"/>
  <c r="AY15"/>
  <c r="AN16"/>
  <c r="AR16"/>
  <c r="AV16"/>
  <c r="AZ16"/>
  <c r="AO17"/>
  <c r="AS17"/>
  <c r="AW17"/>
  <c r="AL18"/>
  <c r="AP18"/>
  <c r="AT18"/>
  <c r="AX18"/>
  <c r="AM19"/>
  <c r="AQ19"/>
  <c r="AU19"/>
  <c r="AY19"/>
  <c r="AN20"/>
  <c r="AR20"/>
  <c r="AV20"/>
  <c r="AZ20"/>
  <c r="AO21"/>
  <c r="AS21"/>
  <c r="AW21"/>
  <c r="AL22"/>
  <c r="AP22"/>
  <c r="AT22"/>
  <c r="AX22"/>
  <c r="AM23"/>
  <c r="AQ23"/>
  <c r="AU23"/>
  <c r="AY23"/>
  <c r="BA14"/>
  <c r="BA18"/>
  <c r="BA22"/>
  <c r="BA20"/>
  <c r="BA11"/>
  <c r="BA15"/>
  <c r="BA19"/>
  <c r="BA23"/>
  <c r="BA13"/>
  <c r="BA17"/>
  <c r="BA21"/>
  <c r="BA16"/>
  <c r="E6" i="3"/>
  <c r="E8" s="1"/>
  <c r="G54" i="20" l="1"/>
  <c r="G25"/>
  <c r="F27" i="19"/>
  <c r="M37"/>
  <c r="M36"/>
  <c r="M25"/>
  <c r="T33"/>
  <c r="T38"/>
  <c r="M31"/>
  <c r="T39"/>
  <c r="T31"/>
  <c r="T32"/>
  <c r="M35"/>
  <c r="M32"/>
  <c r="T28"/>
  <c r="M39"/>
  <c r="T26"/>
  <c r="T36"/>
  <c r="M29"/>
  <c r="M34"/>
  <c r="T25"/>
  <c r="M26"/>
  <c r="M27"/>
  <c r="M30"/>
  <c r="M28"/>
  <c r="G53" i="20"/>
  <c r="G49"/>
  <c r="G45"/>
  <c r="G41"/>
  <c r="G44"/>
  <c r="G52"/>
  <c r="G48"/>
  <c r="G40"/>
  <c r="G46"/>
  <c r="G43"/>
  <c r="G51"/>
  <c r="G47"/>
  <c r="G50"/>
  <c r="G42"/>
  <c r="G37"/>
  <c r="G27"/>
  <c r="G30"/>
  <c r="G28"/>
  <c r="G31"/>
  <c r="G26"/>
  <c r="G35"/>
  <c r="G33"/>
  <c r="G34"/>
  <c r="G38"/>
  <c r="G36"/>
  <c r="G39"/>
  <c r="G32"/>
  <c r="G29"/>
  <c r="AA26" i="19"/>
  <c r="AA29"/>
  <c r="T29"/>
  <c r="F29"/>
  <c r="F28"/>
  <c r="T30"/>
  <c r="F26"/>
  <c r="T37"/>
  <c r="F31"/>
  <c r="T34"/>
  <c r="F33"/>
  <c r="F32"/>
  <c r="T35"/>
  <c r="F30"/>
  <c r="F35"/>
  <c r="F37"/>
  <c r="F34"/>
  <c r="F36"/>
  <c r="F39"/>
  <c r="F38"/>
  <c r="AA39"/>
  <c r="AA35"/>
  <c r="AA31"/>
  <c r="AA27"/>
  <c r="AA36"/>
  <c r="AA32"/>
  <c r="AA28"/>
  <c r="AA37"/>
  <c r="AA33"/>
  <c r="AA30"/>
  <c r="AA34"/>
  <c r="AA38"/>
  <c r="F24" i="3"/>
  <c r="F20"/>
  <c r="F10"/>
  <c r="F16"/>
  <c r="F11"/>
  <c r="F21"/>
  <c r="F17"/>
  <c r="F13"/>
  <c r="F12"/>
  <c r="F22"/>
  <c r="F18"/>
  <c r="F14"/>
  <c r="F23"/>
  <c r="F19"/>
  <c r="F15"/>
  <c r="R25" i="20" l="1"/>
  <c r="R26" s="1"/>
  <c r="R27" s="1"/>
  <c r="R28" s="1"/>
  <c r="R29" s="1"/>
  <c r="R30" s="1"/>
  <c r="R31" s="1"/>
  <c r="R32" s="1"/>
  <c r="R33" s="1"/>
  <c r="R34" s="1"/>
  <c r="R35" s="1"/>
  <c r="R36" s="1"/>
  <c r="R37" s="1"/>
  <c r="R38" s="1"/>
  <c r="R39" s="1"/>
  <c r="R40" s="1"/>
  <c r="R41" s="1"/>
  <c r="R42" s="1"/>
  <c r="R43" s="1"/>
  <c r="R44" s="1"/>
  <c r="R45" s="1"/>
  <c r="R46" s="1"/>
  <c r="R47" s="1"/>
  <c r="R48" s="1"/>
  <c r="R49" s="1"/>
  <c r="R50" s="1"/>
  <c r="R51" s="1"/>
  <c r="R52" s="1"/>
  <c r="R53" s="1"/>
  <c r="R54" s="1"/>
</calcChain>
</file>

<file path=xl/sharedStrings.xml><?xml version="1.0" encoding="utf-8"?>
<sst xmlns="http://schemas.openxmlformats.org/spreadsheetml/2006/main" count="866" uniqueCount="115">
  <si>
    <t>平均</t>
    <rPh sb="0" eb="2">
      <t>ヘイキン</t>
    </rPh>
    <phoneticPr fontId="1"/>
  </si>
  <si>
    <t>評価</t>
    <rPh sb="0" eb="2">
      <t>ヒョウカ</t>
    </rPh>
    <phoneticPr fontId="1"/>
  </si>
  <si>
    <t>※ここでの記述は省略する。</t>
    <rPh sb="5" eb="7">
      <t>キジュツ</t>
    </rPh>
    <rPh sb="8" eb="10">
      <t>ショウリャク</t>
    </rPh>
    <phoneticPr fontId="1"/>
  </si>
  <si>
    <t>最大</t>
    <rPh sb="0" eb="2">
      <t>サイダイ</t>
    </rPh>
    <phoneticPr fontId="1"/>
  </si>
  <si>
    <t>全体</t>
    <rPh sb="0" eb="2">
      <t>ゼンタイ</t>
    </rPh>
    <phoneticPr fontId="1"/>
  </si>
  <si>
    <t>佐々木</t>
    <rPh sb="0" eb="3">
      <t>ササキ</t>
    </rPh>
    <phoneticPr fontId="1"/>
  </si>
  <si>
    <t>山西</t>
    <rPh sb="0" eb="2">
      <t>ヤマニシ</t>
    </rPh>
    <phoneticPr fontId="1"/>
  </si>
  <si>
    <t>秋川</t>
    <rPh sb="0" eb="2">
      <t>アキカワ</t>
    </rPh>
    <phoneticPr fontId="1"/>
  </si>
  <si>
    <t>高橋</t>
    <rPh sb="0" eb="2">
      <t>タカハシ</t>
    </rPh>
    <phoneticPr fontId="1"/>
  </si>
  <si>
    <t>速度</t>
    <rPh sb="0" eb="2">
      <t>ソクド</t>
    </rPh>
    <phoneticPr fontId="1"/>
  </si>
  <si>
    <t>精度</t>
    <rPh sb="0" eb="2">
      <t>セイド</t>
    </rPh>
    <phoneticPr fontId="1"/>
  </si>
  <si>
    <t>評価値</t>
    <rPh sb="0" eb="2">
      <t>ヒョウカ</t>
    </rPh>
    <rPh sb="2" eb="3">
      <t>アタイ</t>
    </rPh>
    <phoneticPr fontId="1"/>
  </si>
  <si>
    <t>横田</t>
    <rPh sb="0" eb="2">
      <t>ヨコタ</t>
    </rPh>
    <phoneticPr fontId="1"/>
  </si>
  <si>
    <t>岸川</t>
    <rPh sb="0" eb="2">
      <t>キシカワ</t>
    </rPh>
    <phoneticPr fontId="1"/>
  </si>
  <si>
    <t>西本</t>
    <rPh sb="0" eb="2">
      <t>ニシモト</t>
    </rPh>
    <phoneticPr fontId="1"/>
  </si>
  <si>
    <t>橋田</t>
    <rPh sb="0" eb="2">
      <t>ハシダ</t>
    </rPh>
    <phoneticPr fontId="1"/>
  </si>
  <si>
    <t>佐藤</t>
    <rPh sb="0" eb="2">
      <t>サトウ</t>
    </rPh>
    <phoneticPr fontId="1"/>
  </si>
  <si>
    <t>多田</t>
    <rPh sb="0" eb="2">
      <t>タダ</t>
    </rPh>
    <phoneticPr fontId="1"/>
  </si>
  <si>
    <t>坂井</t>
    <rPh sb="0" eb="2">
      <t>サカイ</t>
    </rPh>
    <phoneticPr fontId="1"/>
  </si>
  <si>
    <t>豊川</t>
    <rPh sb="0" eb="2">
      <t>トヨカワ</t>
    </rPh>
    <phoneticPr fontId="1"/>
  </si>
  <si>
    <t>飯塚</t>
    <rPh sb="0" eb="2">
      <t>イイヅカ</t>
    </rPh>
    <phoneticPr fontId="1"/>
  </si>
  <si>
    <t>近藤</t>
    <rPh sb="0" eb="2">
      <t>コンドウ</t>
    </rPh>
    <phoneticPr fontId="1"/>
  </si>
  <si>
    <t>→ここ(緋色)にデータをセット</t>
    <phoneticPr fontId="1"/>
  </si>
  <si>
    <t>評価値の逆数</t>
    <rPh sb="0" eb="2">
      <t>ヒョウカ</t>
    </rPh>
    <rPh sb="2" eb="3">
      <t>アタイ</t>
    </rPh>
    <rPh sb="4" eb="6">
      <t>ギャクスウ</t>
    </rPh>
    <phoneticPr fontId="1"/>
  </si>
  <si>
    <t>最大を100にする倍率</t>
    <rPh sb="0" eb="2">
      <t>サイダイ</t>
    </rPh>
    <rPh sb="9" eb="11">
      <t>バイリツ</t>
    </rPh>
    <phoneticPr fontId="1"/>
  </si>
  <si>
    <t>従業員</t>
    <rPh sb="0" eb="3">
      <t>ジュウギョウイン</t>
    </rPh>
    <phoneticPr fontId="1"/>
  </si>
  <si>
    <t>最大</t>
    <rPh sb="0" eb="2">
      <t>サイダイ</t>
    </rPh>
    <phoneticPr fontId="1"/>
  </si>
  <si>
    <t>四ノ宮</t>
    <rPh sb="0" eb="1">
      <t>シ</t>
    </rPh>
    <rPh sb="2" eb="3">
      <t>ミヤ</t>
    </rPh>
    <phoneticPr fontId="1"/>
  </si>
  <si>
    <t>目標精度</t>
    <rPh sb="0" eb="2">
      <t>モクヒョウ</t>
    </rPh>
    <rPh sb="2" eb="4">
      <t>セイド</t>
    </rPh>
    <phoneticPr fontId="1"/>
  </si>
  <si>
    <t>項目</t>
    <rPh sb="0" eb="2">
      <t>コウモク</t>
    </rPh>
    <phoneticPr fontId="1"/>
  </si>
  <si>
    <t>規則を遵守しているか？</t>
    <rPh sb="0" eb="2">
      <t>キソク</t>
    </rPh>
    <rPh sb="3" eb="5">
      <t>ジュンシュ</t>
    </rPh>
    <phoneticPr fontId="1"/>
  </si>
  <si>
    <t>報連相は的確か？</t>
    <rPh sb="0" eb="3">
      <t>ホウレンソウ</t>
    </rPh>
    <rPh sb="4" eb="6">
      <t>テキカク</t>
    </rPh>
    <phoneticPr fontId="1"/>
  </si>
  <si>
    <t>成果物の品質は良いか？</t>
    <rPh sb="0" eb="3">
      <t>セイカブツ</t>
    </rPh>
    <rPh sb="4" eb="6">
      <t>ヒンシツ</t>
    </rPh>
    <rPh sb="7" eb="8">
      <t>イ</t>
    </rPh>
    <phoneticPr fontId="1"/>
  </si>
  <si>
    <t>作業に漏れはないか？</t>
    <rPh sb="0" eb="2">
      <t>サギョウ</t>
    </rPh>
    <rPh sb="3" eb="4">
      <t>モ</t>
    </rPh>
    <phoneticPr fontId="1"/>
  </si>
  <si>
    <t>改善はされているか？</t>
    <rPh sb="0" eb="2">
      <t>カイゼン</t>
    </rPh>
    <phoneticPr fontId="1"/>
  </si>
  <si>
    <t>指示を全うできているか？</t>
    <rPh sb="0" eb="2">
      <t>シジ</t>
    </rPh>
    <rPh sb="3" eb="4">
      <t>マット</t>
    </rPh>
    <phoneticPr fontId="1"/>
  </si>
  <si>
    <t>勝手な判断をしていないか？</t>
    <rPh sb="0" eb="2">
      <t>カッテ</t>
    </rPh>
    <rPh sb="3" eb="5">
      <t>ハンダン</t>
    </rPh>
    <phoneticPr fontId="1"/>
  </si>
  <si>
    <t>損益の意識はあるか？</t>
    <rPh sb="0" eb="2">
      <t>ソンエキ</t>
    </rPh>
    <rPh sb="3" eb="5">
      <t>イシキ</t>
    </rPh>
    <phoneticPr fontId="1"/>
  </si>
  <si>
    <t>責任ある発言や行動ができているか？</t>
    <rPh sb="0" eb="2">
      <t>セキニン</t>
    </rPh>
    <rPh sb="4" eb="6">
      <t>ハツゲン</t>
    </rPh>
    <rPh sb="7" eb="9">
      <t>コウドウ</t>
    </rPh>
    <phoneticPr fontId="1"/>
  </si>
  <si>
    <t>お客様への対応は迅速か？</t>
    <rPh sb="1" eb="3">
      <t>キャクサマ</t>
    </rPh>
    <rPh sb="5" eb="7">
      <t>タイオウ</t>
    </rPh>
    <rPh sb="8" eb="10">
      <t>ジンソク</t>
    </rPh>
    <phoneticPr fontId="1"/>
  </si>
  <si>
    <t>納期を厳守できているか？</t>
    <rPh sb="0" eb="2">
      <t>ノウキ</t>
    </rPh>
    <rPh sb="3" eb="5">
      <t>ゲンシュ</t>
    </rPh>
    <phoneticPr fontId="1"/>
  </si>
  <si>
    <t>トラブルを回避・解決はできているか？</t>
    <rPh sb="5" eb="7">
      <t>カイヒ</t>
    </rPh>
    <rPh sb="8" eb="10">
      <t>カイケツ</t>
    </rPh>
    <phoneticPr fontId="1"/>
  </si>
  <si>
    <t>無駄使い・無駄な行動はないか？</t>
    <rPh sb="0" eb="2">
      <t>ムダ</t>
    </rPh>
    <rPh sb="2" eb="3">
      <t>ツカ</t>
    </rPh>
    <rPh sb="5" eb="7">
      <t>ムダ</t>
    </rPh>
    <rPh sb="8" eb="10">
      <t>コウドウ</t>
    </rPh>
    <phoneticPr fontId="1"/>
  </si>
  <si>
    <t>自発的な進言や行動はあるか？</t>
    <rPh sb="0" eb="3">
      <t>ジハツテキ</t>
    </rPh>
    <rPh sb="4" eb="6">
      <t>シンゲン</t>
    </rPh>
    <rPh sb="7" eb="9">
      <t>コウドウ</t>
    </rPh>
    <phoneticPr fontId="1"/>
  </si>
  <si>
    <t>お客様から評価されているか？</t>
    <rPh sb="1" eb="3">
      <t>キャクサマ</t>
    </rPh>
    <rPh sb="5" eb="7">
      <t>ヒョウカ</t>
    </rPh>
    <phoneticPr fontId="1"/>
  </si>
  <si>
    <t>評価値の逆数</t>
    <rPh sb="0" eb="2">
      <t>ヒョウカ</t>
    </rPh>
    <rPh sb="2" eb="3">
      <t>アタイ</t>
    </rPh>
    <rPh sb="4" eb="6">
      <t>ギャクスウ</t>
    </rPh>
    <phoneticPr fontId="1"/>
  </si>
  <si>
    <t>評価者</t>
    <rPh sb="0" eb="2">
      <t>ヒョウカ</t>
    </rPh>
    <rPh sb="2" eb="3">
      <t>シャ</t>
    </rPh>
    <phoneticPr fontId="1"/>
  </si>
  <si>
    <t>ランク</t>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</si>
  <si>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</si>
  <si>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</si>
  <si>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</si>
  <si>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</si>
  <si>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</si>
  <si>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</si>
  <si>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</si>
  <si>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</si>
  <si>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</si>
  <si>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</si>
  <si>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</si>
  <si>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</si>
  <si>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</si>
  <si>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</si>
  <si>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</si>
  <si>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【注意】</t>
    <rPh sb="1" eb="3">
      <t>チュウイ</t>
    </rPh>
    <phoneticPr fontId="1"/>
  </si>
  <si>
    <t>※逐次近似法に準ずる評価アルゴリズムによる評価を実施する場合は、データ取得元のDBと接続してください。</t>
    <rPh sb="21" eb="23">
      <t>ヒョウカ</t>
    </rPh>
    <rPh sb="24" eb="26">
      <t>ジッシ</t>
    </rPh>
    <rPh sb="28" eb="30">
      <t>バアイ</t>
    </rPh>
    <rPh sb="35" eb="37">
      <t>シュトク</t>
    </rPh>
    <rPh sb="37" eb="38">
      <t>モト</t>
    </rPh>
    <rPh sb="42" eb="44">
      <t>セツゾク</t>
    </rPh>
    <phoneticPr fontId="1"/>
  </si>
  <si>
    <t>③±がある場合は、一方向にまとめず、二方向とする。</t>
    <phoneticPr fontId="1"/>
  </si>
  <si>
    <t>被評価者</t>
    <rPh sb="0" eb="1">
      <t>ヒ</t>
    </rPh>
    <rPh sb="1" eb="3">
      <t>ヒョウカ</t>
    </rPh>
    <rPh sb="3" eb="4">
      <t>シャ</t>
    </rPh>
    <phoneticPr fontId="1"/>
  </si>
  <si>
    <t>通常評価</t>
    <rPh sb="0" eb="2">
      <t>ツウジョウ</t>
    </rPh>
    <rPh sb="2" eb="4">
      <t>ヒョウカ</t>
    </rPh>
    <phoneticPr fontId="1"/>
  </si>
  <si>
    <t>加重評価</t>
    <rPh sb="0" eb="2">
      <t>カジュウ</t>
    </rPh>
    <rPh sb="2" eb="4">
      <t>ヒョウカ</t>
    </rPh>
    <phoneticPr fontId="1"/>
  </si>
  <si>
    <t>①評価するにあたり、まずシートに入力し、DBへ挿入する。</t>
    <rPh sb="1" eb="3">
      <t>ヒョウカ</t>
    </rPh>
    <rPh sb="16" eb="18">
      <t>ニュウリョク</t>
    </rPh>
    <rPh sb="23" eb="25">
      <t>ソウニュウ</t>
    </rPh>
    <phoneticPr fontId="1"/>
  </si>
  <si>
    <t>※倍率＝調整後の平均／実平均</t>
    <rPh sb="1" eb="3">
      <t>バイリツ</t>
    </rPh>
    <rPh sb="4" eb="7">
      <t>チョウセイゴ</t>
    </rPh>
    <rPh sb="8" eb="10">
      <t>ヘイキン</t>
    </rPh>
    <rPh sb="11" eb="12">
      <t>ジツ</t>
    </rPh>
    <rPh sb="12" eb="14">
      <t>ヘイキン</t>
    </rPh>
    <phoneticPr fontId="1"/>
  </si>
  <si>
    <t xml:space="preserve">   もし倍率が0となるような場合は計算を工夫する。</t>
    <rPh sb="5" eb="7">
      <t>バイリツ</t>
    </rPh>
    <rPh sb="15" eb="17">
      <t>バアイ</t>
    </rPh>
    <rPh sb="18" eb="20">
      <t>ケイサン</t>
    </rPh>
    <rPh sb="21" eb="23">
      <t>クフウ</t>
    </rPh>
    <rPh sb="23" eb="25">
      <t>ヒトクフウ</t>
    </rPh>
    <phoneticPr fontId="1"/>
  </si>
  <si>
    <t>②平均の調整として、倍率を全要素に掛け合わせる。</t>
    <rPh sb="10" eb="12">
      <t>バイリツ</t>
    </rPh>
    <rPh sb="13" eb="14">
      <t>ゼン</t>
    </rPh>
    <phoneticPr fontId="1"/>
  </si>
  <si>
    <t xml:space="preserve">   例えば、操作前後で全要素に一定数を足し引きするなど。</t>
    <rPh sb="3" eb="4">
      <t>タト</t>
    </rPh>
    <rPh sb="7" eb="9">
      <t>ソウサ</t>
    </rPh>
    <rPh sb="9" eb="11">
      <t>ゼンゴ</t>
    </rPh>
    <rPh sb="12" eb="13">
      <t>ゼン</t>
    </rPh>
    <rPh sb="13" eb="15">
      <t>ヨウソ</t>
    </rPh>
    <rPh sb="16" eb="19">
      <t>イッテイスウ</t>
    </rPh>
    <rPh sb="20" eb="21">
      <t>タ</t>
    </rPh>
    <rPh sb="22" eb="23">
      <t>ヒ</t>
    </rPh>
    <phoneticPr fontId="1"/>
  </si>
  <si>
    <t xml:space="preserve">   評価時は一方向でもよいが、解析時は二方向とする。</t>
    <rPh sb="5" eb="6">
      <t>ジ</t>
    </rPh>
    <phoneticPr fontId="1"/>
  </si>
  <si>
    <t>●評価シートの例</t>
    <rPh sb="1" eb="3">
      <t>ヒョウカ</t>
    </rPh>
    <rPh sb="7" eb="8">
      <t>レイ</t>
    </rPh>
    <phoneticPr fontId="1"/>
  </si>
  <si>
    <t>●結果</t>
    <rPh sb="1" eb="3">
      <t>ケッカ</t>
    </rPh>
    <phoneticPr fontId="1"/>
  </si>
  <si>
    <t>●項目別の順位</t>
    <rPh sb="1" eb="3">
      <t>コウモク</t>
    </rPh>
    <rPh sb="3" eb="4">
      <t>ベツ</t>
    </rPh>
    <rPh sb="5" eb="7">
      <t>ジュンイ</t>
    </rPh>
    <phoneticPr fontId="1"/>
  </si>
  <si>
    <t>●桁調整</t>
    <rPh sb="1" eb="2">
      <t>ケタ</t>
    </rPh>
    <rPh sb="2" eb="4">
      <t>チョウセイ</t>
    </rPh>
    <phoneticPr fontId="1"/>
  </si>
  <si>
    <t>●加重評価で整列済</t>
    <rPh sb="1" eb="3">
      <t>カジュウ</t>
    </rPh>
    <rPh sb="3" eb="5">
      <t>ヒョウカ</t>
    </rPh>
    <rPh sb="6" eb="8">
      <t>セイレツ</t>
    </rPh>
    <rPh sb="8" eb="9">
      <t>スミ</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</si>
  <si>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し加重評価の降順で整列する</t>
    </r>
    <rPh sb="10" eb="11">
      <t>アタイ</t>
    </rPh>
    <rPh sb="11" eb="12">
      <t>ハ</t>
    </rPh>
    <rPh sb="13" eb="14">
      <t>ツ</t>
    </rPh>
    <rPh sb="16" eb="18">
      <t>カジュウ</t>
    </rPh>
    <rPh sb="18" eb="20">
      <t>ヒョウカ</t>
    </rPh>
    <rPh sb="21" eb="23">
      <t>コウジュン</t>
    </rPh>
    <rPh sb="24" eb="26">
      <t>セイレツ</t>
    </rPh>
    <phoneticPr fontId="1"/>
  </si>
  <si>
    <t xml:space="preserve">   全員が全員を評価するため、人数の二乗分のシートとなる。</t>
    <rPh sb="3" eb="5">
      <t>ゼンイン</t>
    </rPh>
    <rPh sb="6" eb="8">
      <t>ゼンイン</t>
    </rPh>
    <rPh sb="9" eb="11">
      <t>ヒョウカ</t>
    </rPh>
    <rPh sb="16" eb="18">
      <t>ニンズウ</t>
    </rPh>
    <rPh sb="19" eb="21">
      <t>ジジョウ</t>
    </rPh>
    <rPh sb="21" eb="22">
      <t>ブン</t>
    </rPh>
    <phoneticPr fontId="1"/>
  </si>
  <si>
    <t>※自分自身も評価する</t>
    <rPh sb="1" eb="3">
      <t>ジブン</t>
    </rPh>
    <rPh sb="3" eb="5">
      <t>ジシン</t>
    </rPh>
    <rPh sb="6" eb="8">
      <t>ヒョウカ</t>
    </rPh>
    <phoneticPr fontId="1"/>
  </si>
  <si>
    <t>評価のずれ</t>
    <rPh sb="0" eb="2">
      <t>ヒョウカ</t>
    </rPh>
    <phoneticPr fontId="1"/>
  </si>
  <si>
    <t>●評価のずれで整列済</t>
    <rPh sb="1" eb="3">
      <t>ヒョウカ</t>
    </rPh>
    <rPh sb="7" eb="9">
      <t>セイレツ</t>
    </rPh>
    <rPh sb="9" eb="10">
      <t>スミ</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</si>
  <si>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し評価のずれの降順で整列する</t>
    </r>
    <rPh sb="10" eb="11">
      <t>アタイ</t>
    </rPh>
    <rPh sb="11" eb="12">
      <t>ハ</t>
    </rPh>
    <rPh sb="13" eb="14">
      <t>ツ</t>
    </rPh>
    <rPh sb="16" eb="18">
      <t>ヒョウカ</t>
    </rPh>
    <rPh sb="22" eb="24">
      <t>コウジュン</t>
    </rPh>
    <rPh sb="25" eb="27">
      <t>セイレツ</t>
    </rPh>
    <phoneticPr fontId="1"/>
  </si>
  <si>
    <t>●項目別のずれ</t>
    <rPh sb="1" eb="3">
      <t>コウモク</t>
    </rPh>
    <rPh sb="3" eb="4">
      <t>ベツ</t>
    </rPh>
    <phoneticPr fontId="1"/>
  </si>
  <si>
    <t>●項目別重み付き評価</t>
    <rPh sb="1" eb="3">
      <t>コウモク</t>
    </rPh>
    <rPh sb="3" eb="4">
      <t>ベツ</t>
    </rPh>
    <rPh sb="4" eb="5">
      <t>オモ</t>
    </rPh>
    <rPh sb="6" eb="7">
      <t>ツ</t>
    </rPh>
    <rPh sb="8" eb="10">
      <t>ヒョウカ</t>
    </rPh>
    <phoneticPr fontId="1"/>
  </si>
  <si>
    <t>●項目別重み無し評価(通常の評価)</t>
    <rPh sb="1" eb="3">
      <t>コウモク</t>
    </rPh>
    <rPh sb="3" eb="4">
      <t>ベツ</t>
    </rPh>
    <rPh sb="4" eb="5">
      <t>オモ</t>
    </rPh>
    <rPh sb="6" eb="7">
      <t>ナ</t>
    </rPh>
    <rPh sb="8" eb="10">
      <t>ヒョウカ</t>
    </rPh>
    <rPh sb="11" eb="13">
      <t>ツウジョウ</t>
    </rPh>
    <rPh sb="14" eb="16">
      <t>ヒョウカ</t>
    </rPh>
    <phoneticPr fontId="1"/>
  </si>
  <si>
    <t>左軸：評価者　上軸：被評価者</t>
    <rPh sb="0" eb="1">
      <t>ヒダリ</t>
    </rPh>
    <rPh sb="1" eb="2">
      <t>ジク</t>
    </rPh>
    <rPh sb="3" eb="5">
      <t>ヒョウカ</t>
    </rPh>
    <rPh sb="5" eb="6">
      <t>シャ</t>
    </rPh>
    <rPh sb="7" eb="8">
      <t>ウエ</t>
    </rPh>
    <rPh sb="8" eb="9">
      <t>ジク</t>
    </rPh>
    <rPh sb="10" eb="11">
      <t>ヒ</t>
    </rPh>
    <rPh sb="11" eb="13">
      <t>ヒョウカ</t>
    </rPh>
    <rPh sb="13" eb="14">
      <t>シャ</t>
    </rPh>
    <phoneticPr fontId="1"/>
  </si>
  <si>
    <t>精度(0～1)</t>
    <rPh sb="0" eb="2">
      <t>セイド</t>
    </rPh>
    <phoneticPr fontId="1"/>
  </si>
  <si>
    <t>従業員②</t>
    <rPh sb="0" eb="3">
      <t>ジュウギョウイン</t>
    </rPh>
    <phoneticPr fontId="1"/>
  </si>
  <si>
    <t>従業員①</t>
    <rPh sb="0" eb="3">
      <t>ジュウギョウイン</t>
    </rPh>
    <phoneticPr fontId="1"/>
  </si>
  <si>
    <t>●相性が良い組み合わせ</t>
    <rPh sb="1" eb="3">
      <t>アイショウ</t>
    </rPh>
    <rPh sb="4" eb="5">
      <t>イ</t>
    </rPh>
    <rPh sb="6" eb="7">
      <t>ク</t>
    </rPh>
    <rPh sb="8" eb="9">
      <t>ア</t>
    </rPh>
    <phoneticPr fontId="1"/>
  </si>
  <si>
    <t>●相性が悪い組み合わせ</t>
    <rPh sb="1" eb="3">
      <t>アイショウ</t>
    </rPh>
    <rPh sb="4" eb="5">
      <t>ワル</t>
    </rPh>
    <rPh sb="6" eb="7">
      <t>ク</t>
    </rPh>
    <rPh sb="8" eb="9">
      <t>ア</t>
    </rPh>
    <phoneticPr fontId="1"/>
  </si>
  <si>
    <t>評価点</t>
    <rPh sb="0" eb="2">
      <t>ヒョウカ</t>
    </rPh>
    <rPh sb="2" eb="3">
      <t>テン</t>
    </rPh>
    <phoneticPr fontId="1"/>
  </si>
  <si>
    <t>●【提案】</t>
    <rPh sb="2" eb="4">
      <t>テイアン</t>
    </rPh>
    <phoneticPr fontId="1"/>
  </si>
  <si>
    <t>●【設計】</t>
    <rPh sb="2" eb="4">
      <t>セッケイ</t>
    </rPh>
    <phoneticPr fontId="1"/>
  </si>
  <si>
    <t>●【開発】</t>
    <rPh sb="2" eb="4">
      <t>カイハツ</t>
    </rPh>
    <phoneticPr fontId="1"/>
  </si>
  <si>
    <t>●【サポート】</t>
    <phoneticPr fontId="1"/>
  </si>
  <si>
    <t>評価点</t>
    <rPh sb="0" eb="2">
      <t>ヒョウカ</t>
    </rPh>
    <rPh sb="2" eb="3">
      <t>テン</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</si>
  <si>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し評価点の降順で整列する</t>
    </r>
    <rPh sb="10" eb="11">
      <t>アタイ</t>
    </rPh>
    <rPh sb="11" eb="12">
      <t>ハ</t>
    </rPh>
    <rPh sb="13" eb="14">
      <t>ツ</t>
    </rPh>
    <rPh sb="16" eb="18">
      <t>ヒョウカ</t>
    </rPh>
    <rPh sb="18" eb="19">
      <t>テン</t>
    </rPh>
    <rPh sb="20" eb="22">
      <t>コウジュン</t>
    </rPh>
    <rPh sb="23" eb="25">
      <t>セイレツ</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</si>
  <si>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し評価点の昇順で整列する</t>
    </r>
    <rPh sb="10" eb="11">
      <t>アタイ</t>
    </rPh>
    <rPh sb="11" eb="12">
      <t>ハ</t>
    </rPh>
    <rPh sb="13" eb="14">
      <t>ツ</t>
    </rPh>
    <rPh sb="16" eb="18">
      <t>ヒョウカ</t>
    </rPh>
    <rPh sb="18" eb="19">
      <t>テン</t>
    </rPh>
    <rPh sb="20" eb="22">
      <t>ショウジュン</t>
    </rPh>
    <rPh sb="23" eb="25">
      <t>セイレツ</t>
    </rPh>
    <phoneticPr fontId="1"/>
  </si>
  <si>
    <t>→社員の将来を考察することで、会社の将来を推察する。</t>
    <rPh sb="1" eb="3">
      <t>シャイン</t>
    </rPh>
    <rPh sb="4" eb="6">
      <t>ショウライ</t>
    </rPh>
    <rPh sb="7" eb="9">
      <t>コウサツ</t>
    </rPh>
    <rPh sb="15" eb="17">
      <t>カイシャ</t>
    </rPh>
    <rPh sb="18" eb="20">
      <t>ショウライ</t>
    </rPh>
    <rPh sb="21" eb="23">
      <t>スイサツ</t>
    </rPh>
    <phoneticPr fontId="1"/>
  </si>
  <si>
    <t>■５．役割と将来性を考察</t>
    <rPh sb="3" eb="5">
      <t>ヤクワリ</t>
    </rPh>
    <rPh sb="6" eb="9">
      <t>ショウライセイ</t>
    </rPh>
    <rPh sb="10" eb="12">
      <t>コウサツ</t>
    </rPh>
    <phoneticPr fontId="1"/>
  </si>
  <si>
    <t>■４．誰が誰を評価したかで評価する</t>
    <rPh sb="3" eb="4">
      <t>ダレ</t>
    </rPh>
    <rPh sb="5" eb="6">
      <t>ダレ</t>
    </rPh>
    <rPh sb="7" eb="9">
      <t>ヒョウカ</t>
    </rPh>
    <rPh sb="13" eb="15">
      <t>ヒョウカ</t>
    </rPh>
    <phoneticPr fontId="1"/>
  </si>
  <si>
    <t>■４．組み合わせにおける成果を評価する</t>
    <rPh sb="3" eb="4">
      <t>ク</t>
    </rPh>
    <rPh sb="5" eb="6">
      <t>ア</t>
    </rPh>
    <rPh sb="12" eb="14">
      <t>セイカ</t>
    </rPh>
    <rPh sb="15" eb="17">
      <t>ヒョウカ</t>
    </rPh>
    <phoneticPr fontId="1"/>
  </si>
  <si>
    <t>■３．仕事別に「速度」と「精度」で評価する</t>
    <rPh sb="3" eb="5">
      <t>シゴト</t>
    </rPh>
    <rPh sb="5" eb="6">
      <t>ベツ</t>
    </rPh>
    <phoneticPr fontId="1"/>
  </si>
  <si>
    <t>■２．全員で全員を評価する_結果(詳細)</t>
    <rPh sb="3" eb="5">
      <t>ゼンイン</t>
    </rPh>
    <rPh sb="6" eb="8">
      <t>ゼンイン</t>
    </rPh>
    <rPh sb="9" eb="11">
      <t>ヒョウカ</t>
    </rPh>
    <rPh sb="14" eb="16">
      <t>ケッカ</t>
    </rPh>
    <rPh sb="17" eb="19">
      <t>ショウサイ</t>
    </rPh>
    <phoneticPr fontId="1"/>
  </si>
  <si>
    <t>■２．全員で全員を評価する_結果(全体)</t>
    <rPh sb="3" eb="5">
      <t>ゼンイン</t>
    </rPh>
    <rPh sb="6" eb="8">
      <t>ゼンイン</t>
    </rPh>
    <rPh sb="9" eb="11">
      <t>ヒョウカ</t>
    </rPh>
    <rPh sb="14" eb="16">
      <t>ケッカ</t>
    </rPh>
    <rPh sb="17" eb="19">
      <t>ゼンタイ</t>
    </rPh>
    <phoneticPr fontId="1"/>
  </si>
  <si>
    <t>■２．全員で全員を評価する_シート</t>
    <rPh sb="3" eb="5">
      <t>ゼンイン</t>
    </rPh>
    <rPh sb="6" eb="8">
      <t>ゼンイン</t>
    </rPh>
    <rPh sb="9" eb="11">
      <t>ヒョウカ</t>
    </rPh>
    <phoneticPr fontId="1"/>
  </si>
  <si>
    <t>■１．「速度」と「精度」で作業を評価する</t>
    <rPh sb="13" eb="15">
      <t>サギョウ</t>
    </rPh>
    <phoneticPr fontId="1"/>
  </si>
  <si>
    <t>※PRAテーブルからデータを取得するため、データ取得元のDBと接続してください。</t>
    <rPh sb="14" eb="16">
      <t>シュトク</t>
    </rPh>
    <rPh sb="24" eb="26">
      <t>シュトク</t>
    </rPh>
    <rPh sb="26" eb="27">
      <t>モト</t>
    </rPh>
    <rPh sb="31" eb="33">
      <t>セツゾク</t>
    </rPh>
    <phoneticPr fontId="1"/>
  </si>
  <si>
    <t>ランク</t>
    <phoneticPr fontId="1"/>
  </si>
  <si>
    <t>※当資料で掲載しているデータは適当に作成したものであり、実際のものではありません。</t>
    <phoneticPr fontId="1"/>
  </si>
</sst>
</file>

<file path=xl/styles.xml><?xml version="1.0" encoding="utf-8"?>
<styleSheet xmlns="http://schemas.openxmlformats.org/spreadsheetml/2006/main">
  <numFmts count="2">
    <numFmt numFmtId="176" formatCode="0.00_ "/>
    <numFmt numFmtId="177" formatCode="0.00;_ÿ"/>
  </numFmts>
  <fonts count="7">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2" borderId="0" xfId="0" applyFill="1">
      <alignment vertical="center"/>
    </xf>
    <xf numFmtId="0" fontId="0" fillId="3" borderId="0" xfId="0" applyFill="1">
      <alignment vertical="center"/>
    </xf>
    <xf numFmtId="0" fontId="0" fillId="3" borderId="1" xfId="0" applyFill="1" applyBorder="1">
      <alignment vertical="center"/>
    </xf>
    <xf numFmtId="0" fontId="0" fillId="4" borderId="1" xfId="0" applyFill="1" applyBorder="1">
      <alignment vertical="center"/>
    </xf>
    <xf numFmtId="0" fontId="2" fillId="0" borderId="0" xfId="0" applyFont="1">
      <alignment vertical="center"/>
    </xf>
    <xf numFmtId="0" fontId="0" fillId="4" borderId="0" xfId="0" applyFill="1">
      <alignment vertical="center"/>
    </xf>
    <xf numFmtId="0" fontId="0" fillId="0" borderId="1" xfId="0" applyBorder="1">
      <alignment vertical="center"/>
    </xf>
    <xf numFmtId="0" fontId="0" fillId="2" borderId="1" xfId="0" applyFill="1" applyBorder="1">
      <alignment vertical="center"/>
    </xf>
    <xf numFmtId="0" fontId="0" fillId="6" borderId="1" xfId="0" applyFill="1" applyBorder="1">
      <alignment vertical="center"/>
    </xf>
    <xf numFmtId="0" fontId="0" fillId="0" borderId="1" xfId="0" applyFill="1" applyBorder="1">
      <alignment vertical="center"/>
    </xf>
    <xf numFmtId="0" fontId="4" fillId="0" borderId="0" xfId="0" applyFont="1">
      <alignment vertical="center"/>
    </xf>
    <xf numFmtId="0" fontId="0" fillId="5" borderId="1" xfId="0" applyFill="1" applyBorder="1">
      <alignment vertical="center"/>
    </xf>
    <xf numFmtId="0" fontId="0" fillId="3" borderId="0" xfId="0" applyFill="1" applyBorder="1">
      <alignment vertical="center"/>
    </xf>
    <xf numFmtId="0" fontId="0" fillId="0" borderId="0" xfId="0" applyFill="1" applyBorder="1">
      <alignment vertical="center"/>
    </xf>
    <xf numFmtId="0" fontId="0" fillId="4" borderId="0" xfId="0" applyFill="1" applyBorder="1">
      <alignment vertical="center"/>
    </xf>
    <xf numFmtId="0" fontId="0" fillId="0" borderId="0" xfId="0" applyBorder="1">
      <alignment vertical="center"/>
    </xf>
    <xf numFmtId="0" fontId="0" fillId="0" borderId="0" xfId="0" applyAlignment="1">
      <alignment horizontal="right" vertical="center"/>
    </xf>
    <xf numFmtId="0" fontId="0" fillId="2" borderId="1" xfId="0" applyFill="1" applyBorder="1" applyAlignment="1">
      <alignment horizontal="right" vertical="center"/>
    </xf>
    <xf numFmtId="0" fontId="0" fillId="0" borderId="1" xfId="0" applyBorder="1" applyAlignment="1">
      <alignment horizontal="right" vertical="center"/>
    </xf>
    <xf numFmtId="0" fontId="0" fillId="2" borderId="0" xfId="0" applyFill="1" applyBorder="1">
      <alignment vertical="center"/>
    </xf>
    <xf numFmtId="0" fontId="0" fillId="0" borderId="0" xfId="0" applyFont="1">
      <alignment vertical="center"/>
    </xf>
    <xf numFmtId="0" fontId="0" fillId="0" borderId="0" xfId="0" applyAlignment="1">
      <alignment vertical="center"/>
    </xf>
    <xf numFmtId="176" fontId="0" fillId="4" borderId="1" xfId="0" applyNumberFormat="1" applyFill="1" applyBorder="1">
      <alignment vertical="center"/>
    </xf>
    <xf numFmtId="176" fontId="0" fillId="0" borderId="0" xfId="0" applyNumberFormat="1" applyFill="1" applyBorder="1">
      <alignment vertical="center"/>
    </xf>
    <xf numFmtId="176" fontId="0" fillId="0" borderId="0" xfId="0" applyNumberFormat="1">
      <alignment vertical="center"/>
    </xf>
    <xf numFmtId="0" fontId="5" fillId="6" borderId="1" xfId="0" applyFont="1" applyFill="1" applyBorder="1">
      <alignment vertical="center"/>
    </xf>
    <xf numFmtId="0" fontId="6" fillId="6" borderId="1" xfId="0" applyFont="1" applyFill="1" applyBorder="1">
      <alignment vertical="center"/>
    </xf>
    <xf numFmtId="176" fontId="0" fillId="0" borderId="1" xfId="0" applyNumberFormat="1" applyBorder="1">
      <alignment vertical="center"/>
    </xf>
    <xf numFmtId="176" fontId="0" fillId="0" borderId="1" xfId="0" applyNumberFormat="1" applyFill="1" applyBorder="1">
      <alignment vertical="center"/>
    </xf>
    <xf numFmtId="176" fontId="0" fillId="4" borderId="0" xfId="0" applyNumberFormat="1" applyFill="1">
      <alignment vertical="center"/>
    </xf>
    <xf numFmtId="176" fontId="0" fillId="4" borderId="0" xfId="0" applyNumberFormat="1" applyFill="1" applyBorder="1">
      <alignment vertical="center"/>
    </xf>
    <xf numFmtId="177" fontId="0" fillId="4" borderId="1" xfId="0" applyNumberFormat="1" applyFill="1" applyBorder="1">
      <alignment vertical="center"/>
    </xf>
    <xf numFmtId="0" fontId="3" fillId="0" borderId="0" xfId="0" applyFon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'１．「速度」と「精度」で作業を評価する'!$I$10:$I$24</c:f>
              <c:strCache>
                <c:ptCount val="15"/>
                <c:pt idx="0">
                  <c:v>山西</c:v>
                </c:pt>
                <c:pt idx="1">
                  <c:v>多田</c:v>
                </c:pt>
                <c:pt idx="2">
                  <c:v>佐々木</c:v>
                </c:pt>
                <c:pt idx="3">
                  <c:v>四ノ宮</c:v>
                </c:pt>
                <c:pt idx="4">
                  <c:v>岸川</c:v>
                </c:pt>
                <c:pt idx="5">
                  <c:v>佐藤</c:v>
                </c:pt>
                <c:pt idx="6">
                  <c:v>横田</c:v>
                </c:pt>
                <c:pt idx="7">
                  <c:v>豊川</c:v>
                </c:pt>
                <c:pt idx="8">
                  <c:v>橋田</c:v>
                </c:pt>
                <c:pt idx="9">
                  <c:v>近藤</c:v>
                </c:pt>
                <c:pt idx="10">
                  <c:v>秋川</c:v>
                </c:pt>
                <c:pt idx="11">
                  <c:v>高橋</c:v>
                </c:pt>
                <c:pt idx="12">
                  <c:v>飯塚</c:v>
                </c:pt>
                <c:pt idx="13">
                  <c:v>西本</c:v>
                </c:pt>
                <c:pt idx="14">
                  <c:v>坂井</c:v>
                </c:pt>
              </c:strCache>
            </c:strRef>
          </c:cat>
          <c:val>
            <c:numRef>
              <c:f>'１．「速度」と「精度」で作業を評価する'!$N$10:$N$24</c:f>
              <c:numCache>
                <c:formatCode>General</c:formatCode>
                <c:ptCount val="15"/>
                <c:pt idx="0">
                  <c:v>100</c:v>
                </c:pt>
                <c:pt idx="1">
                  <c:v>91</c:v>
                </c:pt>
                <c:pt idx="2">
                  <c:v>89</c:v>
                </c:pt>
                <c:pt idx="3">
                  <c:v>75</c:v>
                </c:pt>
                <c:pt idx="4">
                  <c:v>49</c:v>
                </c:pt>
                <c:pt idx="5">
                  <c:v>49</c:v>
                </c:pt>
                <c:pt idx="6">
                  <c:v>47</c:v>
                </c:pt>
                <c:pt idx="7">
                  <c:v>45</c:v>
                </c:pt>
                <c:pt idx="8">
                  <c:v>43</c:v>
                </c:pt>
                <c:pt idx="9">
                  <c:v>36</c:v>
                </c:pt>
                <c:pt idx="10">
                  <c:v>35</c:v>
                </c:pt>
                <c:pt idx="11">
                  <c:v>32</c:v>
                </c:pt>
                <c:pt idx="12">
                  <c:v>30</c:v>
                </c:pt>
                <c:pt idx="13">
                  <c:v>27</c:v>
                </c:pt>
                <c:pt idx="14">
                  <c:v>20</c:v>
                </c:pt>
              </c:numCache>
            </c:numRef>
          </c:val>
        </c:ser>
        <c:axId val="130323200"/>
        <c:axId val="130324352"/>
      </c:barChart>
      <c:catAx>
        <c:axId val="130323200"/>
        <c:scaling>
          <c:orientation val="minMax"/>
        </c:scaling>
        <c:axPos val="b"/>
        <c:majorTickMark val="none"/>
        <c:tickLblPos val="nextTo"/>
        <c:crossAx val="130324352"/>
        <c:crosses val="autoZero"/>
        <c:auto val="1"/>
        <c:lblAlgn val="ctr"/>
        <c:lblOffset val="100"/>
      </c:catAx>
      <c:valAx>
        <c:axId val="130324352"/>
        <c:scaling>
          <c:orientation val="minMax"/>
          <c:max val="100"/>
          <c:min val="0"/>
        </c:scaling>
        <c:axPos val="l"/>
        <c:majorGridlines/>
        <c:title>
          <c:tx>
            <c:rich>
              <a:bodyPr/>
              <a:lstStyle/>
              <a:p>
                <a:pPr>
                  <a:defRPr/>
                </a:pPr>
                <a:r>
                  <a:rPr lang="ja-JP" altLang="en-US"/>
                  <a:t>評価点</a:t>
                </a:r>
                <a:r>
                  <a:rPr lang="en-US"/>
                  <a:t>(</a:t>
                </a:r>
                <a:r>
                  <a:rPr lang="ja-JP"/>
                  <a:t>点</a:t>
                </a:r>
                <a:r>
                  <a:rPr lang="en-US"/>
                  <a:t>)</a:t>
                </a:r>
                <a:endParaRPr lang="ja-JP"/>
              </a:p>
            </c:rich>
          </c:tx>
        </c:title>
        <c:numFmt formatCode="General" sourceLinked="1"/>
        <c:tickLblPos val="nextTo"/>
        <c:crossAx val="130323200"/>
        <c:crosses val="autoZero"/>
        <c:crossBetween val="between"/>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'２．全員で全員を評価する_結果(全体)'!$H$26:$H$40</c:f>
              <c:strCache>
                <c:ptCount val="15"/>
                <c:pt idx="0">
                  <c:v>飯塚</c:v>
                </c:pt>
                <c:pt idx="1">
                  <c:v>近藤</c:v>
                </c:pt>
                <c:pt idx="2">
                  <c:v>山西</c:v>
                </c:pt>
                <c:pt idx="3">
                  <c:v>横田</c:v>
                </c:pt>
                <c:pt idx="4">
                  <c:v>西本</c:v>
                </c:pt>
                <c:pt idx="5">
                  <c:v>四ノ宮</c:v>
                </c:pt>
                <c:pt idx="6">
                  <c:v>佐々木</c:v>
                </c:pt>
                <c:pt idx="7">
                  <c:v>橋田</c:v>
                </c:pt>
                <c:pt idx="8">
                  <c:v>高橋</c:v>
                </c:pt>
                <c:pt idx="9">
                  <c:v>秋川</c:v>
                </c:pt>
                <c:pt idx="10">
                  <c:v>坂井</c:v>
                </c:pt>
                <c:pt idx="11">
                  <c:v>豊川</c:v>
                </c:pt>
                <c:pt idx="12">
                  <c:v>佐藤</c:v>
                </c:pt>
                <c:pt idx="13">
                  <c:v>岸川</c:v>
                </c:pt>
                <c:pt idx="14">
                  <c:v>多田</c:v>
                </c:pt>
              </c:strCache>
            </c:strRef>
          </c:cat>
          <c:val>
            <c:numRef>
              <c:f>'２．全員で全員を評価する_結果(全体)'!$K$26:$K$40</c:f>
              <c:numCache>
                <c:formatCode>0.00_ </c:formatCode>
                <c:ptCount val="15"/>
                <c:pt idx="0">
                  <c:v>46.690600000000003</c:v>
                </c:pt>
                <c:pt idx="1">
                  <c:v>46.637900000000002</c:v>
                </c:pt>
                <c:pt idx="2">
                  <c:v>46.173499999999997</c:v>
                </c:pt>
                <c:pt idx="3">
                  <c:v>46.159100000000002</c:v>
                </c:pt>
                <c:pt idx="4">
                  <c:v>45.463500000000003</c:v>
                </c:pt>
                <c:pt idx="5">
                  <c:v>45.250100000000003</c:v>
                </c:pt>
                <c:pt idx="6">
                  <c:v>44.970999999999997</c:v>
                </c:pt>
                <c:pt idx="7">
                  <c:v>44.897799999999997</c:v>
                </c:pt>
                <c:pt idx="8">
                  <c:v>44.8352</c:v>
                </c:pt>
                <c:pt idx="9">
                  <c:v>44.664700000000003</c:v>
                </c:pt>
                <c:pt idx="10">
                  <c:v>44.186900000000001</c:v>
                </c:pt>
                <c:pt idx="11">
                  <c:v>44.072099999999999</c:v>
                </c:pt>
                <c:pt idx="12">
                  <c:v>44.053600000000003</c:v>
                </c:pt>
                <c:pt idx="13">
                  <c:v>43.000399999999999</c:v>
                </c:pt>
                <c:pt idx="14">
                  <c:v>41.729599999999998</c:v>
                </c:pt>
              </c:numCache>
            </c:numRef>
          </c:val>
        </c:ser>
        <c:axId val="129935232"/>
        <c:axId val="129936768"/>
      </c:barChart>
      <c:catAx>
        <c:axId val="129935232"/>
        <c:scaling>
          <c:orientation val="minMax"/>
        </c:scaling>
        <c:axPos val="b"/>
        <c:majorTickMark val="none"/>
        <c:tickLblPos val="nextTo"/>
        <c:crossAx val="129936768"/>
        <c:crosses val="autoZero"/>
        <c:auto val="1"/>
        <c:lblAlgn val="ctr"/>
        <c:lblOffset val="100"/>
      </c:catAx>
      <c:valAx>
        <c:axId val="129936768"/>
        <c:scaling>
          <c:orientation val="minMax"/>
        </c:scaling>
        <c:axPos val="l"/>
        <c:majorGridlines/>
        <c:title>
          <c:tx>
            <c:rich>
              <a:bodyPr/>
              <a:lstStyle/>
              <a:p>
                <a:pPr>
                  <a:defRPr/>
                </a:pPr>
                <a:r>
                  <a:rPr lang="ja-JP" altLang="en-US"/>
                  <a:t>加重評価</a:t>
                </a:r>
                <a:r>
                  <a:rPr lang="en-US" altLang="ja-JP"/>
                  <a:t>(</a:t>
                </a:r>
                <a:r>
                  <a:rPr lang="ja-JP" altLang="en-US"/>
                  <a:t>点</a:t>
                </a:r>
                <a:r>
                  <a:rPr lang="en-US" altLang="ja-JP"/>
                  <a:t>)</a:t>
                </a:r>
                <a:endParaRPr lang="ja-JP" altLang="en-US"/>
              </a:p>
            </c:rich>
          </c:tx>
        </c:title>
        <c:numFmt formatCode="0.00_ " sourceLinked="1"/>
        <c:tickLblPos val="nextTo"/>
        <c:crossAx val="129935232"/>
        <c:crosses val="autoZero"/>
        <c:crossBetween val="between"/>
      </c:valAx>
    </c:plotArea>
    <c:plotVisOnly val="1"/>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'２．全員で全員を評価する_結果(全体)'!$P$26:$P$40</c:f>
              <c:strCache>
                <c:ptCount val="15"/>
                <c:pt idx="0">
                  <c:v>秋川</c:v>
                </c:pt>
                <c:pt idx="1">
                  <c:v>橋田</c:v>
                </c:pt>
                <c:pt idx="2">
                  <c:v>豊川</c:v>
                </c:pt>
                <c:pt idx="3">
                  <c:v>坂井</c:v>
                </c:pt>
                <c:pt idx="4">
                  <c:v>佐藤</c:v>
                </c:pt>
                <c:pt idx="5">
                  <c:v>横田</c:v>
                </c:pt>
                <c:pt idx="6">
                  <c:v>多田</c:v>
                </c:pt>
                <c:pt idx="7">
                  <c:v>山西</c:v>
                </c:pt>
                <c:pt idx="8">
                  <c:v>岸川</c:v>
                </c:pt>
                <c:pt idx="9">
                  <c:v>西本</c:v>
                </c:pt>
                <c:pt idx="10">
                  <c:v>四ノ宮</c:v>
                </c:pt>
                <c:pt idx="11">
                  <c:v>飯塚</c:v>
                </c:pt>
                <c:pt idx="12">
                  <c:v>近藤</c:v>
                </c:pt>
                <c:pt idx="13">
                  <c:v>高橋</c:v>
                </c:pt>
                <c:pt idx="14">
                  <c:v>佐々木</c:v>
                </c:pt>
              </c:strCache>
            </c:strRef>
          </c:cat>
          <c:val>
            <c:numRef>
              <c:f>'２．全員で全員を評価する_結果(全体)'!$T$26:$T$40</c:f>
              <c:numCache>
                <c:formatCode>0.00_ </c:formatCode>
                <c:ptCount val="15"/>
                <c:pt idx="0">
                  <c:v>5.4755000000000003</c:v>
                </c:pt>
                <c:pt idx="1">
                  <c:v>5.3955000000000002</c:v>
                </c:pt>
                <c:pt idx="2">
                  <c:v>5.2976999999999999</c:v>
                </c:pt>
                <c:pt idx="3">
                  <c:v>5.2355</c:v>
                </c:pt>
                <c:pt idx="4">
                  <c:v>5.2310999999999996</c:v>
                </c:pt>
                <c:pt idx="5">
                  <c:v>5.0266000000000002</c:v>
                </c:pt>
                <c:pt idx="6">
                  <c:v>4.9333</c:v>
                </c:pt>
                <c:pt idx="7">
                  <c:v>4.7777000000000003</c:v>
                </c:pt>
                <c:pt idx="8">
                  <c:v>4.7732999999999999</c:v>
                </c:pt>
                <c:pt idx="9">
                  <c:v>4.7377000000000002</c:v>
                </c:pt>
                <c:pt idx="10">
                  <c:v>4.5777999999999999</c:v>
                </c:pt>
                <c:pt idx="11">
                  <c:v>4.5644</c:v>
                </c:pt>
                <c:pt idx="12">
                  <c:v>4.0221999999999998</c:v>
                </c:pt>
                <c:pt idx="13">
                  <c:v>3.6311</c:v>
                </c:pt>
                <c:pt idx="14">
                  <c:v>3.4843999999999999</c:v>
                </c:pt>
              </c:numCache>
            </c:numRef>
          </c:val>
        </c:ser>
        <c:axId val="130763392"/>
        <c:axId val="130773376"/>
      </c:barChart>
      <c:catAx>
        <c:axId val="130763392"/>
        <c:scaling>
          <c:orientation val="minMax"/>
        </c:scaling>
        <c:axPos val="b"/>
        <c:majorTickMark val="none"/>
        <c:tickLblPos val="nextTo"/>
        <c:crossAx val="130773376"/>
        <c:crosses val="autoZero"/>
        <c:auto val="1"/>
        <c:lblAlgn val="ctr"/>
        <c:lblOffset val="100"/>
      </c:catAx>
      <c:valAx>
        <c:axId val="130773376"/>
        <c:scaling>
          <c:orientation val="minMax"/>
        </c:scaling>
        <c:axPos val="l"/>
        <c:majorGridlines/>
        <c:title>
          <c:tx>
            <c:rich>
              <a:bodyPr/>
              <a:lstStyle/>
              <a:p>
                <a:pPr>
                  <a:defRPr/>
                </a:pPr>
                <a:r>
                  <a:rPr lang="ja-JP" altLang="en-US"/>
                  <a:t>評価のずれ</a:t>
                </a:r>
                <a:r>
                  <a:rPr lang="en-US" altLang="ja-JP"/>
                  <a:t>(</a:t>
                </a:r>
                <a:r>
                  <a:rPr lang="ja-JP" altLang="en-US"/>
                  <a:t>無単位</a:t>
                </a:r>
                <a:r>
                  <a:rPr lang="en-US" altLang="ja-JP"/>
                  <a:t>)</a:t>
                </a:r>
                <a:endParaRPr lang="ja-JP" altLang="en-US"/>
              </a:p>
            </c:rich>
          </c:tx>
        </c:title>
        <c:numFmt formatCode="0.00_ " sourceLinked="1"/>
        <c:tickLblPos val="nextTo"/>
        <c:crossAx val="130763392"/>
        <c:crosses val="autoZero"/>
        <c:crossBetween val="between"/>
      </c:valAx>
    </c:plotArea>
    <c:plotVisOnly val="1"/>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'３．仕事別に「速度」と「精度」で評価する'!$AD$25:$AD$39</c:f>
              <c:strCache>
                <c:ptCount val="15"/>
                <c:pt idx="0">
                  <c:v>豊川</c:v>
                </c:pt>
                <c:pt idx="1">
                  <c:v>飯塚</c:v>
                </c:pt>
                <c:pt idx="2">
                  <c:v>高橋</c:v>
                </c:pt>
                <c:pt idx="3">
                  <c:v>佐藤</c:v>
                </c:pt>
                <c:pt idx="4">
                  <c:v>四ノ宮</c:v>
                </c:pt>
                <c:pt idx="5">
                  <c:v>横田</c:v>
                </c:pt>
                <c:pt idx="6">
                  <c:v>多田</c:v>
                </c:pt>
                <c:pt idx="7">
                  <c:v>佐々木</c:v>
                </c:pt>
                <c:pt idx="8">
                  <c:v>西本</c:v>
                </c:pt>
                <c:pt idx="9">
                  <c:v>岸川</c:v>
                </c:pt>
                <c:pt idx="10">
                  <c:v>秋川</c:v>
                </c:pt>
                <c:pt idx="11">
                  <c:v>橋田</c:v>
                </c:pt>
                <c:pt idx="12">
                  <c:v>近藤</c:v>
                </c:pt>
                <c:pt idx="13">
                  <c:v>坂井</c:v>
                </c:pt>
                <c:pt idx="14">
                  <c:v>山西</c:v>
                </c:pt>
              </c:strCache>
            </c:strRef>
          </c:cat>
          <c:val>
            <c:numRef>
              <c:f>'３．仕事別に「速度」と「精度」で評価する'!$AI$25:$AI$39</c:f>
              <c:numCache>
                <c:formatCode>General</c:formatCode>
                <c:ptCount val="15"/>
                <c:pt idx="0">
                  <c:v>100</c:v>
                </c:pt>
                <c:pt idx="1">
                  <c:v>94</c:v>
                </c:pt>
                <c:pt idx="2">
                  <c:v>82</c:v>
                </c:pt>
                <c:pt idx="3">
                  <c:v>71</c:v>
                </c:pt>
                <c:pt idx="4">
                  <c:v>59</c:v>
                </c:pt>
                <c:pt idx="5">
                  <c:v>56</c:v>
                </c:pt>
                <c:pt idx="6">
                  <c:v>51</c:v>
                </c:pt>
                <c:pt idx="7">
                  <c:v>47</c:v>
                </c:pt>
                <c:pt idx="8">
                  <c:v>44</c:v>
                </c:pt>
                <c:pt idx="9">
                  <c:v>42</c:v>
                </c:pt>
                <c:pt idx="10">
                  <c:v>42</c:v>
                </c:pt>
                <c:pt idx="11">
                  <c:v>41</c:v>
                </c:pt>
                <c:pt idx="12">
                  <c:v>39</c:v>
                </c:pt>
                <c:pt idx="13">
                  <c:v>36</c:v>
                </c:pt>
                <c:pt idx="14">
                  <c:v>32</c:v>
                </c:pt>
              </c:numCache>
            </c:numRef>
          </c:val>
        </c:ser>
        <c:axId val="130994176"/>
        <c:axId val="130995712"/>
      </c:barChart>
      <c:catAx>
        <c:axId val="130994176"/>
        <c:scaling>
          <c:orientation val="minMax"/>
        </c:scaling>
        <c:axPos val="b"/>
        <c:majorTickMark val="none"/>
        <c:tickLblPos val="nextTo"/>
        <c:crossAx val="130995712"/>
        <c:crosses val="autoZero"/>
        <c:auto val="1"/>
        <c:lblAlgn val="ctr"/>
        <c:lblOffset val="100"/>
      </c:catAx>
      <c:valAx>
        <c:axId val="130995712"/>
        <c:scaling>
          <c:orientation val="minMax"/>
          <c:max val="100"/>
          <c:min val="0"/>
        </c:scaling>
        <c:axPos val="l"/>
        <c:majorGridlines/>
        <c:title>
          <c:tx>
            <c:rich>
              <a:bodyPr/>
              <a:lstStyle/>
              <a:p>
                <a:pPr>
                  <a:defRPr/>
                </a:pPr>
                <a:r>
                  <a:rPr lang="ja-JP" altLang="en-US"/>
                  <a:t>評価点</a:t>
                </a:r>
                <a:r>
                  <a:rPr lang="en-US" altLang="ja-JP"/>
                  <a:t>(</a:t>
                </a:r>
                <a:r>
                  <a:rPr lang="ja-JP" altLang="en-US"/>
                  <a:t>点</a:t>
                </a:r>
                <a:r>
                  <a:rPr lang="en-US" altLang="ja-JP"/>
                  <a:t>)</a:t>
                </a:r>
                <a:endParaRPr lang="ja-JP" altLang="en-US"/>
              </a:p>
            </c:rich>
          </c:tx>
        </c:title>
        <c:numFmt formatCode="General" sourceLinked="1"/>
        <c:tickLblPos val="nextTo"/>
        <c:crossAx val="130994176"/>
        <c:crosses val="autoZero"/>
        <c:crossBetween val="between"/>
      </c:valAx>
    </c:plotArea>
    <c:plotVisOnly val="1"/>
  </c:chart>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'３．仕事別に「速度」と「精度」で評価する'!$AL$25:$AL$39</c:f>
              <c:strCache>
                <c:ptCount val="15"/>
                <c:pt idx="0">
                  <c:v>佐々木</c:v>
                </c:pt>
                <c:pt idx="1">
                  <c:v>山西</c:v>
                </c:pt>
                <c:pt idx="2">
                  <c:v>多田</c:v>
                </c:pt>
                <c:pt idx="3">
                  <c:v>四ノ宮</c:v>
                </c:pt>
                <c:pt idx="4">
                  <c:v>秋川</c:v>
                </c:pt>
                <c:pt idx="5">
                  <c:v>佐藤</c:v>
                </c:pt>
                <c:pt idx="6">
                  <c:v>豊川</c:v>
                </c:pt>
                <c:pt idx="7">
                  <c:v>岸川</c:v>
                </c:pt>
                <c:pt idx="8">
                  <c:v>横田</c:v>
                </c:pt>
                <c:pt idx="9">
                  <c:v>高橋</c:v>
                </c:pt>
                <c:pt idx="10">
                  <c:v>橋田</c:v>
                </c:pt>
                <c:pt idx="11">
                  <c:v>飯塚</c:v>
                </c:pt>
                <c:pt idx="12">
                  <c:v>近藤</c:v>
                </c:pt>
                <c:pt idx="13">
                  <c:v>西本</c:v>
                </c:pt>
                <c:pt idx="14">
                  <c:v>坂井</c:v>
                </c:pt>
              </c:strCache>
            </c:strRef>
          </c:cat>
          <c:val>
            <c:numRef>
              <c:f>'３．仕事別に「速度」と「精度」で評価する'!$AQ$25:$AQ$39</c:f>
              <c:numCache>
                <c:formatCode>General</c:formatCode>
                <c:ptCount val="15"/>
                <c:pt idx="0">
                  <c:v>100</c:v>
                </c:pt>
                <c:pt idx="1">
                  <c:v>92</c:v>
                </c:pt>
                <c:pt idx="2">
                  <c:v>81</c:v>
                </c:pt>
                <c:pt idx="3">
                  <c:v>62</c:v>
                </c:pt>
                <c:pt idx="4">
                  <c:v>46</c:v>
                </c:pt>
                <c:pt idx="5">
                  <c:v>44</c:v>
                </c:pt>
                <c:pt idx="6">
                  <c:v>43</c:v>
                </c:pt>
                <c:pt idx="7">
                  <c:v>41</c:v>
                </c:pt>
                <c:pt idx="8">
                  <c:v>40</c:v>
                </c:pt>
                <c:pt idx="9">
                  <c:v>40</c:v>
                </c:pt>
                <c:pt idx="10">
                  <c:v>33</c:v>
                </c:pt>
                <c:pt idx="11">
                  <c:v>32</c:v>
                </c:pt>
                <c:pt idx="12">
                  <c:v>32</c:v>
                </c:pt>
                <c:pt idx="13">
                  <c:v>31</c:v>
                </c:pt>
                <c:pt idx="14">
                  <c:v>23</c:v>
                </c:pt>
              </c:numCache>
            </c:numRef>
          </c:val>
        </c:ser>
        <c:axId val="131003136"/>
        <c:axId val="130820352"/>
      </c:barChart>
      <c:catAx>
        <c:axId val="131003136"/>
        <c:scaling>
          <c:orientation val="minMax"/>
        </c:scaling>
        <c:axPos val="b"/>
        <c:majorTickMark val="none"/>
        <c:tickLblPos val="nextTo"/>
        <c:crossAx val="130820352"/>
        <c:crosses val="autoZero"/>
        <c:auto val="1"/>
        <c:lblAlgn val="ctr"/>
        <c:lblOffset val="100"/>
      </c:catAx>
      <c:valAx>
        <c:axId val="130820352"/>
        <c:scaling>
          <c:orientation val="minMax"/>
          <c:max val="100"/>
          <c:min val="0"/>
        </c:scaling>
        <c:axPos val="l"/>
        <c:majorGridlines/>
        <c:title>
          <c:tx>
            <c:rich>
              <a:bodyPr/>
              <a:lstStyle/>
              <a:p>
                <a:pPr>
                  <a:defRPr/>
                </a:pPr>
                <a:r>
                  <a:rPr lang="ja-JP" altLang="en-US"/>
                  <a:t>評価点</a:t>
                </a:r>
                <a:r>
                  <a:rPr lang="en-US" altLang="ja-JP"/>
                  <a:t>(</a:t>
                </a:r>
                <a:r>
                  <a:rPr lang="ja-JP" altLang="en-US"/>
                  <a:t>点</a:t>
                </a:r>
                <a:r>
                  <a:rPr lang="en-US" altLang="ja-JP"/>
                  <a:t>)</a:t>
                </a:r>
                <a:endParaRPr lang="ja-JP" altLang="en-US"/>
              </a:p>
            </c:rich>
          </c:tx>
        </c:title>
        <c:numFmt formatCode="General" sourceLinked="1"/>
        <c:tickLblPos val="nextTo"/>
        <c:crossAx val="131003136"/>
        <c:crosses val="autoZero"/>
        <c:crossBetween val="between"/>
      </c:valAx>
    </c:plotArea>
    <c:plotVisOnly val="1"/>
  </c:chart>
  <c:printSettings>
    <c:headerFooter/>
    <c:pageMargins b="0.750000000000003" l="0.70000000000000062" r="0.70000000000000062" t="0.75000000000000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'３．仕事別に「速度」と「精度」で評価する'!$AT$25:$AT$39</c:f>
              <c:strCache>
                <c:ptCount val="15"/>
                <c:pt idx="0">
                  <c:v>山西</c:v>
                </c:pt>
                <c:pt idx="1">
                  <c:v>多田</c:v>
                </c:pt>
                <c:pt idx="2">
                  <c:v>佐々木</c:v>
                </c:pt>
                <c:pt idx="3">
                  <c:v>四ノ宮</c:v>
                </c:pt>
                <c:pt idx="4">
                  <c:v>佐藤</c:v>
                </c:pt>
                <c:pt idx="5">
                  <c:v>岸川</c:v>
                </c:pt>
                <c:pt idx="6">
                  <c:v>横田</c:v>
                </c:pt>
                <c:pt idx="7">
                  <c:v>豊川</c:v>
                </c:pt>
                <c:pt idx="8">
                  <c:v>橋田</c:v>
                </c:pt>
                <c:pt idx="9">
                  <c:v>近藤</c:v>
                </c:pt>
                <c:pt idx="10">
                  <c:v>秋川</c:v>
                </c:pt>
                <c:pt idx="11">
                  <c:v>高橋</c:v>
                </c:pt>
                <c:pt idx="12">
                  <c:v>飯塚</c:v>
                </c:pt>
                <c:pt idx="13">
                  <c:v>西本</c:v>
                </c:pt>
                <c:pt idx="14">
                  <c:v>坂井</c:v>
                </c:pt>
              </c:strCache>
            </c:strRef>
          </c:cat>
          <c:val>
            <c:numRef>
              <c:f>'３．仕事別に「速度」と「精度」で評価する'!$AY$25:$AY$39</c:f>
              <c:numCache>
                <c:formatCode>General</c:formatCode>
                <c:ptCount val="15"/>
                <c:pt idx="0">
                  <c:v>100</c:v>
                </c:pt>
                <c:pt idx="1">
                  <c:v>91</c:v>
                </c:pt>
                <c:pt idx="2">
                  <c:v>89</c:v>
                </c:pt>
                <c:pt idx="3">
                  <c:v>75</c:v>
                </c:pt>
                <c:pt idx="4">
                  <c:v>49</c:v>
                </c:pt>
                <c:pt idx="5">
                  <c:v>49</c:v>
                </c:pt>
                <c:pt idx="6">
                  <c:v>47</c:v>
                </c:pt>
                <c:pt idx="7">
                  <c:v>45</c:v>
                </c:pt>
                <c:pt idx="8">
                  <c:v>43</c:v>
                </c:pt>
                <c:pt idx="9">
                  <c:v>36</c:v>
                </c:pt>
                <c:pt idx="10">
                  <c:v>35</c:v>
                </c:pt>
                <c:pt idx="11">
                  <c:v>32</c:v>
                </c:pt>
                <c:pt idx="12">
                  <c:v>30</c:v>
                </c:pt>
                <c:pt idx="13">
                  <c:v>27</c:v>
                </c:pt>
                <c:pt idx="14">
                  <c:v>20</c:v>
                </c:pt>
              </c:numCache>
            </c:numRef>
          </c:val>
        </c:ser>
        <c:axId val="130860928"/>
        <c:axId val="130862464"/>
      </c:barChart>
      <c:catAx>
        <c:axId val="130860928"/>
        <c:scaling>
          <c:orientation val="minMax"/>
        </c:scaling>
        <c:axPos val="b"/>
        <c:majorTickMark val="none"/>
        <c:tickLblPos val="nextTo"/>
        <c:crossAx val="130862464"/>
        <c:crosses val="autoZero"/>
        <c:auto val="1"/>
        <c:lblAlgn val="ctr"/>
        <c:lblOffset val="100"/>
      </c:catAx>
      <c:valAx>
        <c:axId val="130862464"/>
        <c:scaling>
          <c:orientation val="minMax"/>
          <c:max val="100"/>
          <c:min val="0"/>
        </c:scaling>
        <c:axPos val="l"/>
        <c:majorGridlines/>
        <c:title>
          <c:tx>
            <c:rich>
              <a:bodyPr/>
              <a:lstStyle/>
              <a:p>
                <a:pPr>
                  <a:defRPr/>
                </a:pPr>
                <a:r>
                  <a:rPr lang="ja-JP" altLang="en-US"/>
                  <a:t>評価点</a:t>
                </a:r>
                <a:r>
                  <a:rPr lang="en-US" altLang="ja-JP"/>
                  <a:t>(</a:t>
                </a:r>
                <a:r>
                  <a:rPr lang="ja-JP" altLang="en-US"/>
                  <a:t>点</a:t>
                </a:r>
                <a:r>
                  <a:rPr lang="en-US" altLang="ja-JP"/>
                  <a:t>)</a:t>
                </a:r>
                <a:endParaRPr lang="ja-JP" altLang="en-US"/>
              </a:p>
            </c:rich>
          </c:tx>
        </c:title>
        <c:numFmt formatCode="General" sourceLinked="1"/>
        <c:tickLblPos val="nextTo"/>
        <c:crossAx val="130860928"/>
        <c:crosses val="autoZero"/>
        <c:crossBetween val="between"/>
      </c:valAx>
    </c:plotArea>
    <c:plotVisOnly val="1"/>
  </c:chart>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'３．仕事別に「速度」と「精度」で評価する'!$BB$25:$BB$39</c:f>
              <c:strCache>
                <c:ptCount val="15"/>
                <c:pt idx="0">
                  <c:v>高橋</c:v>
                </c:pt>
                <c:pt idx="1">
                  <c:v>豊川</c:v>
                </c:pt>
                <c:pt idx="2">
                  <c:v>坂井</c:v>
                </c:pt>
                <c:pt idx="3">
                  <c:v>四ノ宮</c:v>
                </c:pt>
                <c:pt idx="4">
                  <c:v>西本</c:v>
                </c:pt>
                <c:pt idx="5">
                  <c:v>岸川</c:v>
                </c:pt>
                <c:pt idx="6">
                  <c:v>多田</c:v>
                </c:pt>
                <c:pt idx="7">
                  <c:v>横田</c:v>
                </c:pt>
                <c:pt idx="8">
                  <c:v>飯塚</c:v>
                </c:pt>
                <c:pt idx="9">
                  <c:v>近藤</c:v>
                </c:pt>
                <c:pt idx="10">
                  <c:v>佐々木</c:v>
                </c:pt>
                <c:pt idx="11">
                  <c:v>橋田</c:v>
                </c:pt>
                <c:pt idx="12">
                  <c:v>秋川</c:v>
                </c:pt>
                <c:pt idx="13">
                  <c:v>山西</c:v>
                </c:pt>
                <c:pt idx="14">
                  <c:v>佐藤</c:v>
                </c:pt>
              </c:strCache>
            </c:strRef>
          </c:cat>
          <c:val>
            <c:numRef>
              <c:f>'３．仕事別に「速度」と「精度」で評価する'!$BG$25:$BG$39</c:f>
              <c:numCache>
                <c:formatCode>General</c:formatCode>
                <c:ptCount val="15"/>
                <c:pt idx="0">
                  <c:v>100</c:v>
                </c:pt>
                <c:pt idx="1">
                  <c:v>67</c:v>
                </c:pt>
                <c:pt idx="2">
                  <c:v>44</c:v>
                </c:pt>
                <c:pt idx="3">
                  <c:v>41</c:v>
                </c:pt>
                <c:pt idx="4">
                  <c:v>36</c:v>
                </c:pt>
                <c:pt idx="5">
                  <c:v>35</c:v>
                </c:pt>
                <c:pt idx="6">
                  <c:v>33</c:v>
                </c:pt>
                <c:pt idx="7">
                  <c:v>32</c:v>
                </c:pt>
                <c:pt idx="8">
                  <c:v>29</c:v>
                </c:pt>
                <c:pt idx="9">
                  <c:v>28</c:v>
                </c:pt>
                <c:pt idx="10">
                  <c:v>28</c:v>
                </c:pt>
                <c:pt idx="11">
                  <c:v>26</c:v>
                </c:pt>
                <c:pt idx="12">
                  <c:v>25</c:v>
                </c:pt>
                <c:pt idx="13">
                  <c:v>23</c:v>
                </c:pt>
                <c:pt idx="14">
                  <c:v>23</c:v>
                </c:pt>
              </c:numCache>
            </c:numRef>
          </c:val>
        </c:ser>
        <c:axId val="131012480"/>
        <c:axId val="131014016"/>
      </c:barChart>
      <c:catAx>
        <c:axId val="131012480"/>
        <c:scaling>
          <c:orientation val="minMax"/>
        </c:scaling>
        <c:axPos val="b"/>
        <c:majorTickMark val="none"/>
        <c:tickLblPos val="nextTo"/>
        <c:crossAx val="131014016"/>
        <c:crosses val="autoZero"/>
        <c:auto val="1"/>
        <c:lblAlgn val="ctr"/>
        <c:lblOffset val="100"/>
      </c:catAx>
      <c:valAx>
        <c:axId val="131014016"/>
        <c:scaling>
          <c:orientation val="minMax"/>
          <c:max val="100"/>
          <c:min val="0"/>
        </c:scaling>
        <c:axPos val="l"/>
        <c:majorGridlines/>
        <c:title>
          <c:tx>
            <c:rich>
              <a:bodyPr/>
              <a:lstStyle/>
              <a:p>
                <a:pPr>
                  <a:defRPr/>
                </a:pPr>
                <a:r>
                  <a:rPr lang="ja-JP" altLang="en-US"/>
                  <a:t>評価点</a:t>
                </a:r>
                <a:r>
                  <a:rPr lang="en-US" altLang="ja-JP"/>
                  <a:t>(</a:t>
                </a:r>
                <a:r>
                  <a:rPr lang="ja-JP" altLang="en-US"/>
                  <a:t>点</a:t>
                </a:r>
                <a:r>
                  <a:rPr lang="en-US" altLang="ja-JP"/>
                  <a:t>)</a:t>
                </a:r>
                <a:endParaRPr lang="ja-JP" altLang="en-US"/>
              </a:p>
            </c:rich>
          </c:tx>
        </c:title>
        <c:numFmt formatCode="General" sourceLinked="1"/>
        <c:tickLblPos val="nextTo"/>
        <c:crossAx val="131012480"/>
        <c:crosses val="autoZero"/>
        <c:crossBetween val="between"/>
      </c:valAx>
    </c:plotArea>
    <c:plotVisOnly val="1"/>
  </c:chart>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numRef>
              <c:f>'４．組み合わせにおける成果を評価する'!$I$25:$I$39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'４．組み合わせにおける成果を評価する'!$P$25:$P$39</c:f>
              <c:numCache>
                <c:formatCode>General</c:formatCode>
                <c:ptCount val="15"/>
                <c:pt idx="0">
                  <c:v>100</c:v>
                </c:pt>
                <c:pt idx="1">
                  <c:v>83</c:v>
                </c:pt>
                <c:pt idx="2">
                  <c:v>81</c:v>
                </c:pt>
                <c:pt idx="3">
                  <c:v>66</c:v>
                </c:pt>
                <c:pt idx="4">
                  <c:v>63</c:v>
                </c:pt>
                <c:pt idx="5">
                  <c:v>62</c:v>
                </c:pt>
                <c:pt idx="6">
                  <c:v>58</c:v>
                </c:pt>
                <c:pt idx="7">
                  <c:v>55</c:v>
                </c:pt>
                <c:pt idx="8">
                  <c:v>54</c:v>
                </c:pt>
                <c:pt idx="9">
                  <c:v>42</c:v>
                </c:pt>
                <c:pt idx="10">
                  <c:v>36</c:v>
                </c:pt>
                <c:pt idx="11">
                  <c:v>31</c:v>
                </c:pt>
                <c:pt idx="12">
                  <c:v>29</c:v>
                </c:pt>
                <c:pt idx="13">
                  <c:v>24</c:v>
                </c:pt>
                <c:pt idx="14">
                  <c:v>21</c:v>
                </c:pt>
              </c:numCache>
            </c:numRef>
          </c:val>
        </c:ser>
        <c:axId val="131210240"/>
        <c:axId val="131212416"/>
      </c:barChart>
      <c:catAx>
        <c:axId val="131210240"/>
        <c:scaling>
          <c:orientation val="minMax"/>
        </c:scaling>
        <c:axPos val="b"/>
        <c:title>
          <c:tx>
            <c:rich>
              <a:bodyPr/>
              <a:lstStyle/>
              <a:p>
                <a:pPr>
                  <a:defRPr/>
                </a:pPr>
                <a:r>
                  <a:rPr lang="ja-JP" altLang="en-US"/>
                  <a:t>組み合わせ</a:t>
                </a:r>
              </a:p>
            </c:rich>
          </c:tx>
        </c:title>
        <c:numFmt formatCode="General" sourceLinked="1"/>
        <c:majorTickMark val="none"/>
        <c:tickLblPos val="nextTo"/>
        <c:crossAx val="131212416"/>
        <c:crosses val="autoZero"/>
        <c:auto val="1"/>
        <c:lblAlgn val="ctr"/>
        <c:lblOffset val="100"/>
      </c:catAx>
      <c:valAx>
        <c:axId val="131212416"/>
        <c:scaling>
          <c:orientation val="minMax"/>
          <c:max val="100"/>
          <c:min val="0"/>
        </c:scaling>
        <c:axPos val="l"/>
        <c:majorGridlines/>
        <c:title>
          <c:tx>
            <c:rich>
              <a:bodyPr/>
              <a:lstStyle/>
              <a:p>
                <a:pPr>
                  <a:defRPr/>
                </a:pPr>
                <a:r>
                  <a:rPr lang="ja-JP" altLang="en-US"/>
                  <a:t>評価点</a:t>
                </a:r>
                <a:r>
                  <a:rPr lang="en-US" altLang="ja-JP"/>
                  <a:t>(</a:t>
                </a:r>
                <a:r>
                  <a:rPr lang="ja-JP" altLang="en-US"/>
                  <a:t>点</a:t>
                </a:r>
                <a:r>
                  <a:rPr lang="en-US" altLang="ja-JP"/>
                  <a:t>)</a:t>
                </a:r>
                <a:endParaRPr lang="ja-JP"/>
              </a:p>
            </c:rich>
          </c:tx>
        </c:title>
        <c:numFmt formatCode="General" sourceLinked="1"/>
        <c:tickLblPos val="nextTo"/>
        <c:crossAx val="131210240"/>
        <c:crosses val="autoZero"/>
        <c:crossBetween val="between"/>
      </c:valAx>
    </c:plotArea>
    <c:plotVisOnly val="1"/>
  </c:chart>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numRef>
              <c:f>'４．組み合わせにおける成果を評価する'!$R$25:$R$39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'４．組み合わせにおける成果を評価する'!$Y$25:$Y$39</c:f>
              <c:numCache>
                <c:formatCode>General</c:formatCode>
                <c:ptCount val="15"/>
                <c:pt idx="0">
                  <c:v>8</c:v>
                </c:pt>
                <c:pt idx="1">
                  <c:v>9</c:v>
                </c:pt>
                <c:pt idx="2">
                  <c:v>10</c:v>
                </c:pt>
                <c:pt idx="3">
                  <c:v>10</c:v>
                </c:pt>
                <c:pt idx="4">
                  <c:v>10</c:v>
                </c:pt>
                <c:pt idx="5">
                  <c:v>11</c:v>
                </c:pt>
                <c:pt idx="6">
                  <c:v>11</c:v>
                </c:pt>
                <c:pt idx="7">
                  <c:v>11</c:v>
                </c:pt>
                <c:pt idx="8">
                  <c:v>12</c:v>
                </c:pt>
                <c:pt idx="9">
                  <c:v>13</c:v>
                </c:pt>
                <c:pt idx="10">
                  <c:v>13</c:v>
                </c:pt>
                <c:pt idx="11">
                  <c:v>15</c:v>
                </c:pt>
                <c:pt idx="12">
                  <c:v>15</c:v>
                </c:pt>
                <c:pt idx="13">
                  <c:v>16</c:v>
                </c:pt>
                <c:pt idx="14">
                  <c:v>17</c:v>
                </c:pt>
              </c:numCache>
            </c:numRef>
          </c:val>
        </c:ser>
        <c:axId val="131232128"/>
        <c:axId val="131234048"/>
      </c:barChart>
      <c:catAx>
        <c:axId val="131232128"/>
        <c:scaling>
          <c:orientation val="minMax"/>
        </c:scaling>
        <c:axPos val="b"/>
        <c:title>
          <c:tx>
            <c:rich>
              <a:bodyPr/>
              <a:lstStyle/>
              <a:p>
                <a:pPr>
                  <a:defRPr/>
                </a:pPr>
                <a:r>
                  <a:rPr lang="ja-JP" altLang="en-US"/>
                  <a:t>組み合わせ</a:t>
                </a:r>
              </a:p>
            </c:rich>
          </c:tx>
        </c:title>
        <c:numFmt formatCode="General" sourceLinked="1"/>
        <c:majorTickMark val="none"/>
        <c:tickLblPos val="nextTo"/>
        <c:crossAx val="131234048"/>
        <c:crosses val="autoZero"/>
        <c:auto val="1"/>
        <c:lblAlgn val="ctr"/>
        <c:lblOffset val="100"/>
      </c:catAx>
      <c:valAx>
        <c:axId val="131234048"/>
        <c:scaling>
          <c:orientation val="minMax"/>
          <c:max val="100"/>
          <c:min val="0"/>
        </c:scaling>
        <c:axPos val="l"/>
        <c:majorGridlines/>
        <c:title>
          <c:tx>
            <c:rich>
              <a:bodyPr/>
              <a:lstStyle/>
              <a:p>
                <a:pPr>
                  <a:defRPr/>
                </a:pPr>
                <a:r>
                  <a:rPr lang="ja-JP"/>
                  <a:t>評価</a:t>
                </a:r>
                <a:r>
                  <a:rPr lang="ja-JP" altLang="en-US"/>
                  <a:t>点</a:t>
                </a:r>
                <a:r>
                  <a:rPr lang="en-US" altLang="ja-JP"/>
                  <a:t>(</a:t>
                </a:r>
                <a:r>
                  <a:rPr lang="ja-JP" altLang="en-US"/>
                  <a:t>点</a:t>
                </a:r>
                <a:r>
                  <a:rPr lang="en-US" altLang="ja-JP"/>
                  <a:t>)</a:t>
                </a:r>
                <a:endParaRPr lang="ja-JP"/>
              </a:p>
            </c:rich>
          </c:tx>
        </c:title>
        <c:numFmt formatCode="General" sourceLinked="1"/>
        <c:tickLblPos val="nextTo"/>
        <c:crossAx val="131232128"/>
        <c:crosses val="autoZero"/>
        <c:crossBetween val="between"/>
      </c:valAx>
    </c:plotArea>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15</xdr:col>
      <xdr:colOff>0</xdr:colOff>
      <xdr:row>8</xdr:row>
      <xdr:rowOff>0</xdr:rowOff>
    </xdr:from>
    <xdr:to>
      <xdr:col>21</xdr:col>
      <xdr:colOff>133350</xdr:colOff>
      <xdr:row>24</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0</xdr:rowOff>
    </xdr:from>
    <xdr:to>
      <xdr:col>13</xdr:col>
      <xdr:colOff>219075</xdr:colOff>
      <xdr:row>22</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6</xdr:row>
      <xdr:rowOff>0</xdr:rowOff>
    </xdr:from>
    <xdr:to>
      <xdr:col>21</xdr:col>
      <xdr:colOff>219075</xdr:colOff>
      <xdr:row>22</xdr:row>
      <xdr:rowOff>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xdr:row>
      <xdr:rowOff>0</xdr:rowOff>
    </xdr:from>
    <xdr:to>
      <xdr:col>35</xdr:col>
      <xdr:colOff>619125</xdr:colOff>
      <xdr:row>21</xdr:row>
      <xdr:rowOff>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5</xdr:row>
      <xdr:rowOff>0</xdr:rowOff>
    </xdr:from>
    <xdr:to>
      <xdr:col>43</xdr:col>
      <xdr:colOff>619125</xdr:colOff>
      <xdr:row>21</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0</xdr:colOff>
      <xdr:row>5</xdr:row>
      <xdr:rowOff>0</xdr:rowOff>
    </xdr:from>
    <xdr:to>
      <xdr:col>51</xdr:col>
      <xdr:colOff>619125</xdr:colOff>
      <xdr:row>21</xdr:row>
      <xdr:rowOff>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5</xdr:row>
      <xdr:rowOff>0</xdr:rowOff>
    </xdr:from>
    <xdr:to>
      <xdr:col>59</xdr:col>
      <xdr:colOff>619125</xdr:colOff>
      <xdr:row>21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14</xdr:col>
      <xdr:colOff>581025</xdr:colOff>
      <xdr:row>21</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23</xdr:col>
      <xdr:colOff>581025</xdr:colOff>
      <xdr:row>21</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47"/>
  <sheetViews>
    <sheetView tabSelected="1" workbookViewId="0"/>
  </sheetViews>
  <sheetFormatPr defaultRowHeight="13.5"/>
  <cols>
    <col min="8" max="8" width="3.125" style="17" customWidth="1"/>
    <col min="10" max="11" width="9" style="25"/>
    <col min="12" max="13" width="9" style="25" customWidth="1"/>
    <col min="14" max="14" width="9" customWidth="1"/>
  </cols>
  <sheetData>
    <row r="1" spans="1:14">
      <c r="A1" s="33" t="s">
        <v>114</v>
      </c>
    </row>
    <row r="2" spans="1:14">
      <c r="J2"/>
      <c r="K2"/>
      <c r="L2"/>
      <c r="M2"/>
    </row>
    <row r="3" spans="1:14">
      <c r="A3" t="s">
        <v>111</v>
      </c>
      <c r="J3"/>
      <c r="K3"/>
      <c r="L3"/>
      <c r="M3"/>
    </row>
    <row r="4" spans="1:14">
      <c r="A4" s="11"/>
      <c r="J4"/>
      <c r="K4"/>
      <c r="L4"/>
      <c r="M4"/>
    </row>
    <row r="5" spans="1:14">
      <c r="A5" s="11"/>
      <c r="E5" s="1" t="s">
        <v>26</v>
      </c>
      <c r="J5"/>
      <c r="K5"/>
      <c r="L5"/>
      <c r="M5"/>
    </row>
    <row r="6" spans="1:14">
      <c r="A6" s="11"/>
      <c r="E6" s="6">
        <f>MAX(E10:E1048576)</f>
        <v>1.0829025816671356</v>
      </c>
      <c r="J6"/>
      <c r="K6"/>
      <c r="L6"/>
      <c r="M6"/>
    </row>
    <row r="7" spans="1:14">
      <c r="D7" s="2" t="s">
        <v>28</v>
      </c>
      <c r="E7" s="1" t="s">
        <v>24</v>
      </c>
      <c r="J7"/>
      <c r="K7"/>
      <c r="L7"/>
      <c r="M7"/>
    </row>
    <row r="8" spans="1:14">
      <c r="A8" t="s">
        <v>22</v>
      </c>
      <c r="D8" s="6">
        <v>0.95</v>
      </c>
      <c r="E8" s="6">
        <f>100/E6</f>
        <v>92.344410007823001</v>
      </c>
      <c r="I8" t="s">
        <v>101</v>
      </c>
      <c r="J8"/>
      <c r="K8"/>
      <c r="L8"/>
      <c r="M8"/>
    </row>
    <row r="9" spans="1:14">
      <c r="A9" s="13" t="s">
        <v>25</v>
      </c>
      <c r="B9" s="13" t="s">
        <v>9</v>
      </c>
      <c r="C9" s="13" t="s">
        <v>90</v>
      </c>
      <c r="D9" s="20" t="s">
        <v>11</v>
      </c>
      <c r="E9" s="20" t="s">
        <v>23</v>
      </c>
      <c r="F9" s="20" t="s">
        <v>95</v>
      </c>
      <c r="H9" s="18"/>
      <c r="I9" s="9" t="s">
        <v>25</v>
      </c>
      <c r="J9" s="9" t="s">
        <v>9</v>
      </c>
      <c r="K9" s="9" t="s">
        <v>10</v>
      </c>
      <c r="L9" s="9" t="s">
        <v>11</v>
      </c>
      <c r="M9" s="9" t="s">
        <v>23</v>
      </c>
      <c r="N9" s="9" t="s">
        <v>95</v>
      </c>
    </row>
    <row r="10" spans="1:14">
      <c r="A10" s="14" t="s">
        <v>5</v>
      </c>
      <c r="B10" s="14">
        <v>1.87</v>
      </c>
      <c r="C10" s="14">
        <v>0.79</v>
      </c>
      <c r="D10" s="15">
        <f>(LOG(1-$D$8)/LOG(1-C10))*POWER(B10,-1)</f>
        <v>1.0264942040841678</v>
      </c>
      <c r="E10" s="15">
        <f t="shared" ref="E10:E19" si="0">POWER(D10,-1)</f>
        <v>0.97418962135513876</v>
      </c>
      <c r="F10" s="6">
        <f t="shared" ref="F10:F24" si="1">INT(E10*$E$8)</f>
        <v>89</v>
      </c>
      <c r="H10" s="19">
        <v>1</v>
      </c>
      <c r="I10" s="10" t="s">
        <v>6</v>
      </c>
      <c r="J10" s="29">
        <v>1.65</v>
      </c>
      <c r="K10" s="29">
        <v>0.86</v>
      </c>
      <c r="L10" s="23">
        <v>0.92344410007822997</v>
      </c>
      <c r="M10" s="23">
        <v>1.0829025816671356</v>
      </c>
      <c r="N10" s="4">
        <v>100</v>
      </c>
    </row>
    <row r="11" spans="1:14">
      <c r="A11" s="14" t="s">
        <v>6</v>
      </c>
      <c r="B11" s="14">
        <v>1.65</v>
      </c>
      <c r="C11" s="14">
        <v>0.86</v>
      </c>
      <c r="D11" s="15">
        <f t="shared" ref="D11:D24" si="2">(LOG(1-$D$8)/LOG(1-C11))*POWER(B11,-1)</f>
        <v>0.92344410007822997</v>
      </c>
      <c r="E11" s="15">
        <f t="shared" si="0"/>
        <v>1.0829025816671356</v>
      </c>
      <c r="F11" s="6">
        <f t="shared" si="1"/>
        <v>100</v>
      </c>
      <c r="H11" s="19">
        <f>H10+1</f>
        <v>2</v>
      </c>
      <c r="I11" s="10" t="s">
        <v>17</v>
      </c>
      <c r="J11" s="29">
        <v>2.0099999999999998</v>
      </c>
      <c r="K11" s="29">
        <v>0.77</v>
      </c>
      <c r="L11" s="23">
        <v>1.0141106589536182</v>
      </c>
      <c r="M11" s="23">
        <v>0.98608568125279561</v>
      </c>
      <c r="N11" s="4">
        <v>91</v>
      </c>
    </row>
    <row r="12" spans="1:14">
      <c r="A12" s="14" t="s">
        <v>7</v>
      </c>
      <c r="B12" s="14">
        <v>0.81</v>
      </c>
      <c r="C12" s="14">
        <v>0.76</v>
      </c>
      <c r="D12" s="15">
        <f t="shared" si="2"/>
        <v>2.5915440538576435</v>
      </c>
      <c r="E12" s="15">
        <f t="shared" si="0"/>
        <v>0.38587034571588691</v>
      </c>
      <c r="F12" s="6">
        <f t="shared" si="1"/>
        <v>35</v>
      </c>
      <c r="H12" s="19">
        <f t="shared" ref="H12:H24" si="3">H11+1</f>
        <v>3</v>
      </c>
      <c r="I12" s="10" t="s">
        <v>5</v>
      </c>
      <c r="J12" s="29">
        <v>1.87</v>
      </c>
      <c r="K12" s="29">
        <v>0.79</v>
      </c>
      <c r="L12" s="23">
        <v>1.0264942040841678</v>
      </c>
      <c r="M12" s="23">
        <v>0.97418962135513876</v>
      </c>
      <c r="N12" s="4">
        <v>89</v>
      </c>
    </row>
    <row r="13" spans="1:14">
      <c r="A13" s="14" t="s">
        <v>8</v>
      </c>
      <c r="B13" s="14">
        <v>0.57999999999999996</v>
      </c>
      <c r="C13" s="14">
        <v>0.84</v>
      </c>
      <c r="D13" s="15">
        <f t="shared" si="2"/>
        <v>2.81845895870525</v>
      </c>
      <c r="E13" s="15">
        <f t="shared" si="0"/>
        <v>0.35480381820403811</v>
      </c>
      <c r="F13" s="6">
        <f t="shared" si="1"/>
        <v>32</v>
      </c>
      <c r="H13" s="19">
        <f t="shared" si="3"/>
        <v>4</v>
      </c>
      <c r="I13" s="10" t="s">
        <v>27</v>
      </c>
      <c r="J13" s="29">
        <v>1.02</v>
      </c>
      <c r="K13" s="29">
        <v>0.91</v>
      </c>
      <c r="L13" s="23">
        <v>1.2197087901405108</v>
      </c>
      <c r="M13" s="23">
        <v>0.81986783081623915</v>
      </c>
      <c r="N13" s="4">
        <v>75</v>
      </c>
    </row>
    <row r="14" spans="1:14">
      <c r="A14" s="14" t="s">
        <v>27</v>
      </c>
      <c r="B14" s="14">
        <v>1.02</v>
      </c>
      <c r="C14" s="14">
        <v>0.91</v>
      </c>
      <c r="D14" s="15">
        <f t="shared" si="2"/>
        <v>1.2197087901405108</v>
      </c>
      <c r="E14" s="15">
        <f t="shared" si="0"/>
        <v>0.81986783081623915</v>
      </c>
      <c r="F14" s="6">
        <f t="shared" si="1"/>
        <v>75</v>
      </c>
      <c r="H14" s="19">
        <f t="shared" si="3"/>
        <v>5</v>
      </c>
      <c r="I14" s="10" t="s">
        <v>13</v>
      </c>
      <c r="J14" s="29">
        <v>0.78</v>
      </c>
      <c r="K14" s="29">
        <v>0.87</v>
      </c>
      <c r="L14" s="23">
        <v>1.8824836744589222</v>
      </c>
      <c r="M14" s="23">
        <v>0.53121310615744255</v>
      </c>
      <c r="N14" s="4">
        <v>49</v>
      </c>
    </row>
    <row r="15" spans="1:14">
      <c r="A15" s="14" t="s">
        <v>12</v>
      </c>
      <c r="B15" s="14">
        <v>0.89</v>
      </c>
      <c r="C15" s="14">
        <v>0.82</v>
      </c>
      <c r="D15" s="15">
        <f t="shared" si="2"/>
        <v>1.9629078633722343</v>
      </c>
      <c r="E15" s="15">
        <f t="shared" si="0"/>
        <v>0.50944826227453233</v>
      </c>
      <c r="F15" s="6">
        <f t="shared" si="1"/>
        <v>47</v>
      </c>
      <c r="H15" s="19">
        <f t="shared" si="3"/>
        <v>6</v>
      </c>
      <c r="I15" s="10" t="s">
        <v>16</v>
      </c>
      <c r="J15" s="29">
        <v>0.67</v>
      </c>
      <c r="K15" s="29">
        <v>0.91</v>
      </c>
      <c r="L15" s="23">
        <v>1.8568700984228672</v>
      </c>
      <c r="M15" s="23">
        <v>0.5385406339675296</v>
      </c>
      <c r="N15" s="4">
        <v>49</v>
      </c>
    </row>
    <row r="16" spans="1:14">
      <c r="A16" s="14" t="s">
        <v>13</v>
      </c>
      <c r="B16" s="14">
        <v>0.78</v>
      </c>
      <c r="C16" s="14">
        <v>0.87</v>
      </c>
      <c r="D16" s="15">
        <f t="shared" si="2"/>
        <v>1.8824836744589222</v>
      </c>
      <c r="E16" s="15">
        <f t="shared" si="0"/>
        <v>0.53121310615744255</v>
      </c>
      <c r="F16" s="6">
        <f t="shared" si="1"/>
        <v>49</v>
      </c>
      <c r="H16" s="19">
        <f t="shared" si="3"/>
        <v>7</v>
      </c>
      <c r="I16" s="10" t="s">
        <v>12</v>
      </c>
      <c r="J16" s="29">
        <v>0.89</v>
      </c>
      <c r="K16" s="29">
        <v>0.82</v>
      </c>
      <c r="L16" s="23">
        <v>1.9629078633722343</v>
      </c>
      <c r="M16" s="23">
        <v>0.50944826227453233</v>
      </c>
      <c r="N16" s="4">
        <v>47</v>
      </c>
    </row>
    <row r="17" spans="1:14">
      <c r="A17" s="14" t="s">
        <v>14</v>
      </c>
      <c r="B17" s="14">
        <v>0.76</v>
      </c>
      <c r="C17" s="14">
        <v>0.69</v>
      </c>
      <c r="D17" s="15">
        <f t="shared" si="2"/>
        <v>3.3656166916463146</v>
      </c>
      <c r="E17" s="15">
        <f t="shared" si="0"/>
        <v>0.29712236764277605</v>
      </c>
      <c r="F17" s="6">
        <f t="shared" si="1"/>
        <v>27</v>
      </c>
      <c r="H17" s="19">
        <f t="shared" si="3"/>
        <v>8</v>
      </c>
      <c r="I17" s="10" t="s">
        <v>19</v>
      </c>
      <c r="J17" s="29">
        <v>0.49</v>
      </c>
      <c r="K17" s="29">
        <v>0.95</v>
      </c>
      <c r="L17" s="23">
        <v>2.0408163265306123</v>
      </c>
      <c r="M17" s="23">
        <v>0.49</v>
      </c>
      <c r="N17" s="4">
        <v>45</v>
      </c>
    </row>
    <row r="18" spans="1:14">
      <c r="A18" s="14" t="s">
        <v>15</v>
      </c>
      <c r="B18" s="14">
        <v>0.71</v>
      </c>
      <c r="C18" s="14">
        <v>0.86</v>
      </c>
      <c r="D18" s="15">
        <f t="shared" si="2"/>
        <v>2.146032063562084</v>
      </c>
      <c r="E18" s="15">
        <f t="shared" si="0"/>
        <v>0.46597626241434315</v>
      </c>
      <c r="F18" s="6">
        <f t="shared" si="1"/>
        <v>43</v>
      </c>
      <c r="H18" s="19">
        <f t="shared" si="3"/>
        <v>9</v>
      </c>
      <c r="I18" s="10" t="s">
        <v>15</v>
      </c>
      <c r="J18" s="29">
        <v>0.71</v>
      </c>
      <c r="K18" s="29">
        <v>0.86</v>
      </c>
      <c r="L18" s="23">
        <v>2.146032063562084</v>
      </c>
      <c r="M18" s="23">
        <v>0.46597626241434315</v>
      </c>
      <c r="N18" s="4">
        <v>43</v>
      </c>
    </row>
    <row r="19" spans="1:14">
      <c r="A19" s="14" t="s">
        <v>16</v>
      </c>
      <c r="B19" s="14">
        <v>0.67</v>
      </c>
      <c r="C19" s="14">
        <v>0.91</v>
      </c>
      <c r="D19" s="15">
        <f t="shared" si="2"/>
        <v>1.8568700984228672</v>
      </c>
      <c r="E19" s="15">
        <f t="shared" si="0"/>
        <v>0.5385406339675296</v>
      </c>
      <c r="F19" s="6">
        <f t="shared" si="1"/>
        <v>49</v>
      </c>
      <c r="H19" s="19">
        <f t="shared" si="3"/>
        <v>10</v>
      </c>
      <c r="I19" s="10" t="s">
        <v>21</v>
      </c>
      <c r="J19" s="29">
        <v>1.32</v>
      </c>
      <c r="K19" s="29">
        <v>0.59</v>
      </c>
      <c r="L19" s="23">
        <v>2.5454227611593487</v>
      </c>
      <c r="M19" s="23">
        <v>0.39286204840273209</v>
      </c>
      <c r="N19" s="4">
        <v>36</v>
      </c>
    </row>
    <row r="20" spans="1:14">
      <c r="A20" s="14" t="s">
        <v>17</v>
      </c>
      <c r="B20" s="14">
        <v>2.0099999999999998</v>
      </c>
      <c r="C20" s="14">
        <v>0.77</v>
      </c>
      <c r="D20" s="15">
        <f t="shared" si="2"/>
        <v>1.0141106589536182</v>
      </c>
      <c r="E20" s="15">
        <f t="shared" ref="E20:E24" si="4">POWER(D20,-1)</f>
        <v>0.98608568125279561</v>
      </c>
      <c r="F20" s="6">
        <f t="shared" si="1"/>
        <v>91</v>
      </c>
      <c r="H20" s="19">
        <f t="shared" si="3"/>
        <v>11</v>
      </c>
      <c r="I20" s="10" t="s">
        <v>7</v>
      </c>
      <c r="J20" s="29">
        <v>0.81</v>
      </c>
      <c r="K20" s="29">
        <v>0.76</v>
      </c>
      <c r="L20" s="23">
        <v>2.5915440538576435</v>
      </c>
      <c r="M20" s="23">
        <v>0.38587034571588691</v>
      </c>
      <c r="N20" s="4">
        <v>35</v>
      </c>
    </row>
    <row r="21" spans="1:14">
      <c r="A21" s="14" t="s">
        <v>18</v>
      </c>
      <c r="B21" s="14">
        <v>0.66</v>
      </c>
      <c r="C21" s="14">
        <v>0.63</v>
      </c>
      <c r="D21" s="15">
        <f t="shared" si="2"/>
        <v>4.5652279757914016</v>
      </c>
      <c r="E21" s="15">
        <f t="shared" si="4"/>
        <v>0.21904711118542677</v>
      </c>
      <c r="F21" s="6">
        <f t="shared" si="1"/>
        <v>20</v>
      </c>
      <c r="H21" s="19">
        <f t="shared" si="3"/>
        <v>12</v>
      </c>
      <c r="I21" s="10" t="s">
        <v>8</v>
      </c>
      <c r="J21" s="29">
        <v>0.57999999999999996</v>
      </c>
      <c r="K21" s="29">
        <v>0.84</v>
      </c>
      <c r="L21" s="23">
        <v>2.81845895870525</v>
      </c>
      <c r="M21" s="23">
        <v>0.35480381820403811</v>
      </c>
      <c r="N21" s="4">
        <v>32</v>
      </c>
    </row>
    <row r="22" spans="1:14">
      <c r="A22" s="14" t="s">
        <v>19</v>
      </c>
      <c r="B22" s="14">
        <v>0.49</v>
      </c>
      <c r="C22" s="14">
        <v>0.95</v>
      </c>
      <c r="D22" s="15">
        <f t="shared" si="2"/>
        <v>2.0408163265306123</v>
      </c>
      <c r="E22" s="15">
        <f t="shared" si="4"/>
        <v>0.49</v>
      </c>
      <c r="F22" s="6">
        <f t="shared" si="1"/>
        <v>45</v>
      </c>
      <c r="H22" s="19">
        <f t="shared" si="3"/>
        <v>13</v>
      </c>
      <c r="I22" s="10" t="s">
        <v>20</v>
      </c>
      <c r="J22" s="29">
        <v>0.78</v>
      </c>
      <c r="K22" s="29">
        <v>0.72</v>
      </c>
      <c r="L22" s="23">
        <v>3.0171138742917956</v>
      </c>
      <c r="M22" s="23">
        <v>0.33144257779621561</v>
      </c>
      <c r="N22" s="4">
        <v>30</v>
      </c>
    </row>
    <row r="23" spans="1:14">
      <c r="A23" s="14" t="s">
        <v>20</v>
      </c>
      <c r="B23" s="14">
        <v>0.78</v>
      </c>
      <c r="C23" s="14">
        <v>0.72</v>
      </c>
      <c r="D23" s="15">
        <f t="shared" si="2"/>
        <v>3.0171138742917956</v>
      </c>
      <c r="E23" s="15">
        <f t="shared" si="4"/>
        <v>0.33144257779621561</v>
      </c>
      <c r="F23" s="6">
        <f t="shared" si="1"/>
        <v>30</v>
      </c>
      <c r="H23" s="19">
        <f t="shared" si="3"/>
        <v>14</v>
      </c>
      <c r="I23" s="10" t="s">
        <v>14</v>
      </c>
      <c r="J23" s="29">
        <v>0.76</v>
      </c>
      <c r="K23" s="29">
        <v>0.69</v>
      </c>
      <c r="L23" s="23">
        <v>3.3656166916463146</v>
      </c>
      <c r="M23" s="23">
        <v>0.29712236764277605</v>
      </c>
      <c r="N23" s="4">
        <v>27</v>
      </c>
    </row>
    <row r="24" spans="1:14">
      <c r="A24" s="14" t="s">
        <v>21</v>
      </c>
      <c r="B24" s="14">
        <v>1.32</v>
      </c>
      <c r="C24" s="14">
        <v>0.59</v>
      </c>
      <c r="D24" s="15">
        <f t="shared" si="2"/>
        <v>2.5454227611593487</v>
      </c>
      <c r="E24" s="15">
        <f t="shared" si="4"/>
        <v>0.39286204840273209</v>
      </c>
      <c r="F24" s="6">
        <f t="shared" si="1"/>
        <v>36</v>
      </c>
      <c r="H24" s="19">
        <f t="shared" si="3"/>
        <v>15</v>
      </c>
      <c r="I24" s="10" t="s">
        <v>18</v>
      </c>
      <c r="J24" s="29">
        <v>0.66</v>
      </c>
      <c r="K24" s="29">
        <v>0.63</v>
      </c>
      <c r="L24" s="23">
        <v>4.5652279757914016</v>
      </c>
      <c r="M24" s="23">
        <v>0.21904711118542677</v>
      </c>
      <c r="N24" s="4">
        <v>20</v>
      </c>
    </row>
    <row r="33" spans="8:13">
      <c r="J33" s="24"/>
      <c r="K33" s="24"/>
      <c r="L33" s="24"/>
      <c r="M33" s="24"/>
    </row>
    <row r="34" spans="8:13">
      <c r="H34"/>
      <c r="J34" s="24"/>
      <c r="K34" s="24"/>
      <c r="L34" s="24"/>
      <c r="M34" s="24"/>
    </row>
    <row r="35" spans="8:13">
      <c r="H35"/>
      <c r="J35" s="24"/>
      <c r="K35" s="24"/>
      <c r="L35" s="24"/>
      <c r="M35" s="24"/>
    </row>
    <row r="36" spans="8:13">
      <c r="H36"/>
      <c r="J36" s="24"/>
      <c r="K36" s="24"/>
      <c r="L36" s="24"/>
      <c r="M36" s="24"/>
    </row>
    <row r="37" spans="8:13">
      <c r="H37"/>
      <c r="J37" s="24"/>
      <c r="K37" s="24"/>
      <c r="L37" s="24"/>
      <c r="M37" s="24"/>
    </row>
    <row r="38" spans="8:13">
      <c r="H38"/>
      <c r="J38" s="24"/>
      <c r="K38" s="24"/>
      <c r="L38" s="24"/>
      <c r="M38" s="24"/>
    </row>
    <row r="39" spans="8:13">
      <c r="H39"/>
      <c r="J39" s="24"/>
      <c r="K39" s="24"/>
      <c r="L39" s="24"/>
      <c r="M39" s="24"/>
    </row>
    <row r="40" spans="8:13">
      <c r="H40"/>
      <c r="J40" s="24"/>
      <c r="K40" s="24"/>
      <c r="L40" s="24"/>
      <c r="M40" s="24"/>
    </row>
    <row r="41" spans="8:13">
      <c r="H41"/>
      <c r="J41" s="24"/>
      <c r="K41" s="24"/>
      <c r="L41" s="24"/>
      <c r="M41" s="24"/>
    </row>
    <row r="42" spans="8:13">
      <c r="H42"/>
      <c r="J42" s="24"/>
      <c r="K42" s="24"/>
      <c r="L42" s="24"/>
      <c r="M42" s="24"/>
    </row>
    <row r="43" spans="8:13">
      <c r="H43"/>
      <c r="J43" s="24"/>
      <c r="K43" s="24"/>
      <c r="L43" s="24"/>
      <c r="M43" s="24"/>
    </row>
    <row r="44" spans="8:13">
      <c r="H44"/>
      <c r="J44" s="24"/>
      <c r="K44" s="24"/>
      <c r="L44" s="24"/>
      <c r="M44" s="24"/>
    </row>
    <row r="45" spans="8:13">
      <c r="H45"/>
      <c r="J45" s="24"/>
      <c r="K45" s="24"/>
      <c r="L45" s="24"/>
      <c r="M45" s="24"/>
    </row>
    <row r="46" spans="8:13">
      <c r="H46"/>
      <c r="J46" s="24"/>
      <c r="K46" s="24"/>
      <c r="L46" s="24"/>
      <c r="M46" s="24"/>
    </row>
    <row r="47" spans="8:13">
      <c r="H47"/>
      <c r="J47" s="24"/>
      <c r="K47" s="24"/>
      <c r="L47" s="24"/>
      <c r="M47" s="24"/>
    </row>
  </sheetData>
  <sortState ref="I9:N23">
    <sortCondition descending="1" ref="N9:N23"/>
  </sortState>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2:L46"/>
  <sheetViews>
    <sheetView workbookViewId="0"/>
  </sheetViews>
  <sheetFormatPr defaultRowHeight="13.5"/>
  <cols>
    <col min="1" max="1" width="30.625" customWidth="1"/>
    <col min="11" max="11" width="9" customWidth="1"/>
    <col min="12" max="12" width="9" hidden="1" customWidth="1"/>
    <col min="13" max="13" width="13" bestFit="1" customWidth="1"/>
  </cols>
  <sheetData>
    <row r="2" spans="1:10">
      <c r="A2" t="s">
        <v>110</v>
      </c>
    </row>
    <row r="3" spans="1:10">
      <c r="A3" s="5" t="s">
        <v>64</v>
      </c>
      <c r="C3" s="5"/>
    </row>
    <row r="4" spans="1:10">
      <c r="A4" s="5"/>
      <c r="C4" s="5"/>
    </row>
    <row r="5" spans="1:10">
      <c r="A5" t="s">
        <v>75</v>
      </c>
      <c r="J5" s="14"/>
    </row>
    <row r="6" spans="1:10">
      <c r="J6" s="14"/>
    </row>
    <row r="7" spans="1:10">
      <c r="A7" s="3" t="s">
        <v>29</v>
      </c>
      <c r="B7" s="3" t="s">
        <v>1</v>
      </c>
      <c r="D7" t="s">
        <v>63</v>
      </c>
      <c r="J7" s="14"/>
    </row>
    <row r="8" spans="1:10">
      <c r="A8" s="10" t="s">
        <v>40</v>
      </c>
      <c r="B8" s="10">
        <v>4</v>
      </c>
      <c r="J8" s="14"/>
    </row>
    <row r="9" spans="1:10">
      <c r="A9" s="10" t="s">
        <v>32</v>
      </c>
      <c r="B9" s="10">
        <v>2</v>
      </c>
      <c r="D9" t="s">
        <v>69</v>
      </c>
      <c r="J9" s="14"/>
    </row>
    <row r="10" spans="1:10">
      <c r="A10" s="10" t="s">
        <v>33</v>
      </c>
      <c r="B10" s="10">
        <v>2</v>
      </c>
      <c r="D10" t="s">
        <v>81</v>
      </c>
      <c r="J10" s="14"/>
    </row>
    <row r="11" spans="1:10">
      <c r="A11" s="10" t="s">
        <v>35</v>
      </c>
      <c r="B11" s="10">
        <v>3</v>
      </c>
      <c r="D11" t="s">
        <v>82</v>
      </c>
      <c r="J11" s="14"/>
    </row>
    <row r="12" spans="1:10">
      <c r="A12" s="10" t="s">
        <v>36</v>
      </c>
      <c r="B12" s="10">
        <v>2</v>
      </c>
      <c r="J12" s="14"/>
    </row>
    <row r="13" spans="1:10">
      <c r="A13" s="10" t="s">
        <v>31</v>
      </c>
      <c r="B13" s="10">
        <v>3</v>
      </c>
      <c r="D13" t="s">
        <v>72</v>
      </c>
      <c r="J13" s="14"/>
    </row>
    <row r="14" spans="1:10">
      <c r="A14" s="10" t="s">
        <v>39</v>
      </c>
      <c r="B14" s="10">
        <v>5</v>
      </c>
      <c r="D14" t="s">
        <v>70</v>
      </c>
    </row>
    <row r="15" spans="1:10">
      <c r="A15" s="10" t="s">
        <v>41</v>
      </c>
      <c r="B15" s="10">
        <v>3</v>
      </c>
      <c r="D15" t="s">
        <v>71</v>
      </c>
    </row>
    <row r="16" spans="1:10">
      <c r="A16" s="10" t="s">
        <v>44</v>
      </c>
      <c r="B16" s="10">
        <v>3</v>
      </c>
      <c r="D16" t="s">
        <v>73</v>
      </c>
    </row>
    <row r="17" spans="1:12">
      <c r="A17" s="10" t="s">
        <v>30</v>
      </c>
      <c r="B17" s="10">
        <v>3</v>
      </c>
    </row>
    <row r="18" spans="1:12">
      <c r="A18" s="10" t="s">
        <v>43</v>
      </c>
      <c r="B18" s="10">
        <v>4</v>
      </c>
      <c r="D18" t="s">
        <v>65</v>
      </c>
      <c r="J18" s="14"/>
      <c r="K18" s="14"/>
      <c r="L18" s="14"/>
    </row>
    <row r="19" spans="1:12">
      <c r="A19" s="10" t="s">
        <v>38</v>
      </c>
      <c r="B19" s="10">
        <v>3</v>
      </c>
      <c r="D19" t="s">
        <v>74</v>
      </c>
      <c r="J19" s="14"/>
      <c r="K19" s="14"/>
      <c r="L19" s="14"/>
    </row>
    <row r="20" spans="1:12">
      <c r="A20" s="10" t="s">
        <v>42</v>
      </c>
      <c r="B20" s="10">
        <v>2</v>
      </c>
      <c r="J20" s="14"/>
      <c r="K20" s="14"/>
      <c r="L20" s="14"/>
    </row>
    <row r="21" spans="1:12">
      <c r="A21" s="10" t="s">
        <v>37</v>
      </c>
      <c r="B21" s="10">
        <v>1</v>
      </c>
      <c r="J21" s="14"/>
      <c r="K21" s="14"/>
      <c r="L21" s="14"/>
    </row>
    <row r="22" spans="1:12">
      <c r="A22" s="10" t="s">
        <v>34</v>
      </c>
      <c r="B22" s="10">
        <v>3</v>
      </c>
      <c r="J22" s="14"/>
      <c r="K22" s="14"/>
      <c r="L22" s="14"/>
    </row>
    <row r="23" spans="1:12">
      <c r="J23" s="14"/>
      <c r="K23" s="14"/>
      <c r="L23" s="14"/>
    </row>
    <row r="24" spans="1:12">
      <c r="J24" s="14"/>
      <c r="K24" s="14"/>
      <c r="L24" s="14"/>
    </row>
    <row r="25" spans="1:12">
      <c r="J25" s="14"/>
      <c r="K25" s="14"/>
      <c r="L25" s="14"/>
    </row>
    <row r="26" spans="1:12">
      <c r="J26" s="14"/>
      <c r="K26" s="14"/>
      <c r="L26" s="14"/>
    </row>
    <row r="27" spans="1:12">
      <c r="I27" s="14"/>
      <c r="J27" s="14"/>
      <c r="K27" s="14"/>
      <c r="L27" s="14"/>
    </row>
    <row r="28" spans="1:12">
      <c r="I28" s="14"/>
      <c r="J28" s="14"/>
      <c r="K28" s="14"/>
      <c r="L28" s="14"/>
    </row>
    <row r="29" spans="1:12">
      <c r="I29" s="14"/>
      <c r="J29" s="14"/>
      <c r="K29" s="14"/>
      <c r="L29" s="14"/>
    </row>
    <row r="30" spans="1:12">
      <c r="I30" s="14"/>
      <c r="J30" s="14"/>
      <c r="K30" s="14"/>
      <c r="L30" s="14"/>
    </row>
    <row r="32" spans="1:12">
      <c r="I32" s="14"/>
      <c r="J32" s="14"/>
      <c r="K32" s="14"/>
      <c r="L32" s="14"/>
    </row>
    <row r="33" spans="9:12">
      <c r="I33" s="14"/>
      <c r="J33" s="14"/>
      <c r="K33" s="14"/>
      <c r="L33" s="14"/>
    </row>
    <row r="34" spans="9:12">
      <c r="I34" s="14"/>
      <c r="J34" s="14"/>
      <c r="K34" s="14"/>
      <c r="L34" s="14"/>
    </row>
    <row r="35" spans="9:12">
      <c r="I35" s="14"/>
      <c r="J35" s="14"/>
      <c r="K35" s="14"/>
      <c r="L35" s="14"/>
    </row>
    <row r="36" spans="9:12">
      <c r="I36" s="14"/>
      <c r="J36" s="14"/>
      <c r="K36" s="14"/>
      <c r="L36" s="14"/>
    </row>
    <row r="37" spans="9:12">
      <c r="I37" s="14"/>
      <c r="J37" s="14"/>
      <c r="K37" s="14"/>
      <c r="L37" s="14"/>
    </row>
    <row r="38" spans="9:12">
      <c r="I38" s="14"/>
      <c r="J38" s="14"/>
      <c r="K38" s="14"/>
      <c r="L38" s="14"/>
    </row>
    <row r="39" spans="9:12">
      <c r="I39" s="14"/>
      <c r="J39" s="14"/>
      <c r="K39" s="14"/>
      <c r="L39" s="14"/>
    </row>
    <row r="40" spans="9:12">
      <c r="I40" s="14"/>
      <c r="J40" s="14"/>
      <c r="K40" s="14"/>
      <c r="L40" s="14"/>
    </row>
    <row r="41" spans="9:12">
      <c r="I41" s="14"/>
      <c r="J41" s="14"/>
      <c r="K41" s="14"/>
      <c r="L41" s="14"/>
    </row>
    <row r="42" spans="9:12">
      <c r="I42" s="14"/>
      <c r="J42" s="14"/>
      <c r="K42" s="14"/>
      <c r="L42" s="14"/>
    </row>
    <row r="43" spans="9:12">
      <c r="I43" s="14"/>
      <c r="J43" s="14"/>
      <c r="K43" s="14"/>
      <c r="L43" s="14"/>
    </row>
    <row r="44" spans="9:12">
      <c r="I44" s="14"/>
      <c r="J44" s="14"/>
      <c r="K44" s="14"/>
      <c r="L44" s="14"/>
    </row>
    <row r="45" spans="9:12">
      <c r="I45" s="14"/>
      <c r="J45" s="14"/>
      <c r="K45" s="14"/>
      <c r="L45" s="14"/>
    </row>
    <row r="46" spans="9:12">
      <c r="I46" s="14"/>
      <c r="J46" s="14"/>
      <c r="K46" s="14"/>
      <c r="L46" s="14"/>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T98"/>
  <sheetViews>
    <sheetView workbookViewId="0"/>
  </sheetViews>
  <sheetFormatPr defaultRowHeight="13.5"/>
  <cols>
    <col min="7" max="7" width="3.125" customWidth="1"/>
    <col min="9" max="12" width="9" style="25"/>
    <col min="15" max="15" width="3.125" customWidth="1"/>
    <col min="17" max="20" width="9" style="25"/>
  </cols>
  <sheetData>
    <row r="1" spans="1:15" customFormat="1"/>
    <row r="2" spans="1:15" customFormat="1">
      <c r="A2" t="s">
        <v>109</v>
      </c>
    </row>
    <row r="3" spans="1:15" customFormat="1">
      <c r="A3" s="5" t="s">
        <v>64</v>
      </c>
    </row>
    <row r="4" spans="1:15" customFormat="1">
      <c r="A4" s="5"/>
    </row>
    <row r="5" spans="1:15" customFormat="1">
      <c r="A5" t="s">
        <v>76</v>
      </c>
      <c r="G5" t="s">
        <v>79</v>
      </c>
      <c r="O5" t="s">
        <v>84</v>
      </c>
    </row>
    <row r="6" spans="1:15" customFormat="1"/>
    <row r="7" spans="1:15" customFormat="1"/>
    <row r="8" spans="1:15" customFormat="1"/>
    <row r="9" spans="1:15" customFormat="1"/>
    <row r="10" spans="1:15" customFormat="1"/>
    <row r="11" spans="1:15" customFormat="1"/>
    <row r="12" spans="1:15" customFormat="1"/>
    <row r="13" spans="1:15" customFormat="1"/>
    <row r="14" spans="1:15" customFormat="1"/>
    <row r="15" spans="1:15" customFormat="1"/>
    <row r="16" spans="1:15" customFormat="1"/>
    <row r="17" spans="1:20">
      <c r="I17"/>
      <c r="J17"/>
      <c r="K17"/>
      <c r="L17"/>
      <c r="Q17"/>
      <c r="R17"/>
      <c r="S17"/>
      <c r="T17"/>
    </row>
    <row r="18" spans="1:20">
      <c r="I18"/>
      <c r="J18"/>
      <c r="K18"/>
      <c r="L18"/>
      <c r="Q18"/>
      <c r="R18"/>
      <c r="S18"/>
      <c r="T18"/>
    </row>
    <row r="19" spans="1:20">
      <c r="I19"/>
      <c r="J19"/>
      <c r="K19"/>
      <c r="L19"/>
      <c r="Q19"/>
      <c r="R19"/>
      <c r="S19"/>
      <c r="T19"/>
    </row>
    <row r="20" spans="1:20">
      <c r="I20"/>
      <c r="J20"/>
      <c r="K20"/>
      <c r="L20"/>
      <c r="Q20"/>
      <c r="R20"/>
      <c r="S20"/>
      <c r="T20"/>
    </row>
    <row r="21" spans="1:20">
      <c r="I21"/>
      <c r="J21"/>
      <c r="K21"/>
      <c r="L21"/>
      <c r="Q21"/>
      <c r="R21"/>
      <c r="S21"/>
      <c r="T21"/>
    </row>
    <row r="22" spans="1:20">
      <c r="I22"/>
      <c r="J22"/>
      <c r="K22"/>
      <c r="L22"/>
      <c r="Q22"/>
      <c r="R22"/>
      <c r="S22"/>
      <c r="T22"/>
    </row>
    <row r="23" spans="1:20">
      <c r="I23"/>
      <c r="J23"/>
      <c r="K23"/>
      <c r="L23"/>
      <c r="Q23"/>
      <c r="R23"/>
      <c r="S23"/>
      <c r="T23"/>
    </row>
    <row r="24" spans="1:20">
      <c r="A24" t="s">
        <v>22</v>
      </c>
      <c r="H24" t="s">
        <v>80</v>
      </c>
      <c r="I24"/>
      <c r="J24"/>
      <c r="K24"/>
      <c r="L24"/>
      <c r="P24" t="s">
        <v>85</v>
      </c>
      <c r="Q24"/>
      <c r="R24"/>
      <c r="S24"/>
      <c r="T24"/>
    </row>
    <row r="25" spans="1:20">
      <c r="A25" s="3" t="s">
        <v>66</v>
      </c>
      <c r="B25" s="3" t="s">
        <v>47</v>
      </c>
      <c r="C25" s="3" t="s">
        <v>67</v>
      </c>
      <c r="D25" s="3" t="s">
        <v>68</v>
      </c>
      <c r="E25" s="3" t="s">
        <v>83</v>
      </c>
      <c r="G25" s="8"/>
      <c r="H25" s="26" t="s">
        <v>66</v>
      </c>
      <c r="I25" s="27" t="s">
        <v>47</v>
      </c>
      <c r="J25" s="27" t="s">
        <v>67</v>
      </c>
      <c r="K25" s="27" t="s">
        <v>68</v>
      </c>
      <c r="L25" s="27" t="s">
        <v>83</v>
      </c>
      <c r="O25" s="8"/>
      <c r="P25" s="26" t="s">
        <v>66</v>
      </c>
      <c r="Q25" s="27" t="s">
        <v>113</v>
      </c>
      <c r="R25" s="27" t="s">
        <v>67</v>
      </c>
      <c r="S25" s="27" t="s">
        <v>68</v>
      </c>
      <c r="T25" s="27" t="s">
        <v>83</v>
      </c>
    </row>
    <row r="26" spans="1:20">
      <c r="A26" s="10" t="s">
        <v>5</v>
      </c>
      <c r="B26" s="7">
        <v>1.0362</v>
      </c>
      <c r="C26" s="7">
        <v>44.933300000000003</v>
      </c>
      <c r="D26" s="7">
        <v>44.970999999999997</v>
      </c>
      <c r="E26" s="7">
        <v>3.4843999999999999</v>
      </c>
      <c r="G26" s="7">
        <f>1</f>
        <v>1</v>
      </c>
      <c r="H26" s="10" t="s">
        <v>20</v>
      </c>
      <c r="I26" s="28">
        <v>1.0359</v>
      </c>
      <c r="J26" s="28">
        <v>46.666600000000003</v>
      </c>
      <c r="K26" s="23">
        <v>46.690600000000003</v>
      </c>
      <c r="L26" s="28">
        <v>4.5644</v>
      </c>
      <c r="M26" s="16"/>
      <c r="O26" s="7">
        <f>1</f>
        <v>1</v>
      </c>
      <c r="P26" s="10" t="s">
        <v>7</v>
      </c>
      <c r="Q26" s="28">
        <v>1.0328999999999999</v>
      </c>
      <c r="R26" s="28">
        <v>44.666600000000003</v>
      </c>
      <c r="S26" s="28">
        <v>44.664700000000003</v>
      </c>
      <c r="T26" s="23">
        <v>5.4755000000000003</v>
      </c>
    </row>
    <row r="27" spans="1:20">
      <c r="A27" s="10" t="s">
        <v>6</v>
      </c>
      <c r="B27" s="7">
        <v>1.0082</v>
      </c>
      <c r="C27" s="7">
        <v>46.2</v>
      </c>
      <c r="D27" s="7">
        <v>46.173499999999997</v>
      </c>
      <c r="E27" s="7">
        <v>4.7777000000000003</v>
      </c>
      <c r="G27" s="7">
        <f>G26+1</f>
        <v>2</v>
      </c>
      <c r="H27" s="10" t="s">
        <v>21</v>
      </c>
      <c r="I27" s="28">
        <v>1.0193000000000001</v>
      </c>
      <c r="J27" s="28">
        <v>46.6</v>
      </c>
      <c r="K27" s="23">
        <v>46.637900000000002</v>
      </c>
      <c r="L27" s="28">
        <v>4.0221999999999998</v>
      </c>
      <c r="M27" s="16"/>
      <c r="O27" s="7">
        <f>O26+1</f>
        <v>2</v>
      </c>
      <c r="P27" s="10" t="s">
        <v>15</v>
      </c>
      <c r="Q27" s="28">
        <v>0.97130000000000005</v>
      </c>
      <c r="R27" s="28">
        <v>45</v>
      </c>
      <c r="S27" s="28">
        <v>44.897799999999997</v>
      </c>
      <c r="T27" s="23">
        <v>5.3955000000000002</v>
      </c>
    </row>
    <row r="28" spans="1:20">
      <c r="A28" s="10" t="s">
        <v>7</v>
      </c>
      <c r="B28" s="7">
        <v>1.0328999999999999</v>
      </c>
      <c r="C28" s="7">
        <v>44.666600000000003</v>
      </c>
      <c r="D28" s="7">
        <v>44.664700000000003</v>
      </c>
      <c r="E28" s="7">
        <v>5.4755000000000003</v>
      </c>
      <c r="G28" s="7">
        <f t="shared" ref="G28:G40" si="0">G27+1</f>
        <v>3</v>
      </c>
      <c r="H28" s="10" t="s">
        <v>6</v>
      </c>
      <c r="I28" s="28">
        <v>1.0082</v>
      </c>
      <c r="J28" s="28">
        <v>46.2</v>
      </c>
      <c r="K28" s="23">
        <v>46.173499999999997</v>
      </c>
      <c r="L28" s="28">
        <v>4.7777000000000003</v>
      </c>
      <c r="M28" s="16"/>
      <c r="O28" s="7">
        <f t="shared" ref="O28:O40" si="1">O27+1</f>
        <v>3</v>
      </c>
      <c r="P28" s="10" t="s">
        <v>19</v>
      </c>
      <c r="Q28" s="28">
        <v>0.97509999999999997</v>
      </c>
      <c r="R28" s="28">
        <v>44.066600000000001</v>
      </c>
      <c r="S28" s="28">
        <v>44.072099999999999</v>
      </c>
      <c r="T28" s="23">
        <v>5.2976999999999999</v>
      </c>
    </row>
    <row r="29" spans="1:20">
      <c r="A29" s="10" t="s">
        <v>8</v>
      </c>
      <c r="B29" s="7">
        <v>0.99809999999999999</v>
      </c>
      <c r="C29" s="7">
        <v>44.8</v>
      </c>
      <c r="D29" s="7">
        <v>44.8352</v>
      </c>
      <c r="E29" s="7">
        <v>3.6311</v>
      </c>
      <c r="G29" s="7">
        <f t="shared" si="0"/>
        <v>4</v>
      </c>
      <c r="H29" s="10" t="s">
        <v>12</v>
      </c>
      <c r="I29" s="28">
        <v>1.0309999999999999</v>
      </c>
      <c r="J29" s="28">
        <v>46.133299999999998</v>
      </c>
      <c r="K29" s="23">
        <v>46.159100000000002</v>
      </c>
      <c r="L29" s="28">
        <v>5.0266000000000002</v>
      </c>
      <c r="M29" s="16"/>
      <c r="O29" s="7">
        <f t="shared" si="1"/>
        <v>4</v>
      </c>
      <c r="P29" s="10" t="s">
        <v>18</v>
      </c>
      <c r="Q29" s="28">
        <v>1.0235000000000001</v>
      </c>
      <c r="R29" s="28">
        <v>44.133299999999998</v>
      </c>
      <c r="S29" s="28">
        <v>44.186900000000001</v>
      </c>
      <c r="T29" s="23">
        <v>5.2355</v>
      </c>
    </row>
    <row r="30" spans="1:20">
      <c r="A30" s="10" t="s">
        <v>27</v>
      </c>
      <c r="B30" s="7">
        <v>0.9637</v>
      </c>
      <c r="C30" s="7">
        <v>45.333300000000001</v>
      </c>
      <c r="D30" s="7">
        <v>45.250100000000003</v>
      </c>
      <c r="E30" s="7">
        <v>4.5777999999999999</v>
      </c>
      <c r="G30" s="7">
        <f t="shared" si="0"/>
        <v>5</v>
      </c>
      <c r="H30" s="10" t="s">
        <v>14</v>
      </c>
      <c r="I30" s="28">
        <v>1.0062</v>
      </c>
      <c r="J30" s="28">
        <v>45.533299999999997</v>
      </c>
      <c r="K30" s="23">
        <v>45.463500000000003</v>
      </c>
      <c r="L30" s="28">
        <v>4.7377000000000002</v>
      </c>
      <c r="M30" s="16"/>
      <c r="O30" s="7">
        <f t="shared" si="1"/>
        <v>5</v>
      </c>
      <c r="P30" s="10" t="s">
        <v>16</v>
      </c>
      <c r="Q30" s="28">
        <v>1.0009999999999999</v>
      </c>
      <c r="R30" s="28">
        <v>44.066600000000001</v>
      </c>
      <c r="S30" s="28">
        <v>44.053600000000003</v>
      </c>
      <c r="T30" s="23">
        <v>5.2310999999999996</v>
      </c>
    </row>
    <row r="31" spans="1:20">
      <c r="A31" s="10" t="s">
        <v>12</v>
      </c>
      <c r="B31" s="7">
        <v>1.0309999999999999</v>
      </c>
      <c r="C31" s="7">
        <v>46.133299999999998</v>
      </c>
      <c r="D31" s="7">
        <v>46.159100000000002</v>
      </c>
      <c r="E31" s="7">
        <v>5.0266000000000002</v>
      </c>
      <c r="G31" s="7">
        <f t="shared" si="0"/>
        <v>6</v>
      </c>
      <c r="H31" s="10" t="s">
        <v>27</v>
      </c>
      <c r="I31" s="28">
        <v>0.9637</v>
      </c>
      <c r="J31" s="28">
        <v>45.333300000000001</v>
      </c>
      <c r="K31" s="23">
        <v>45.250100000000003</v>
      </c>
      <c r="L31" s="28">
        <v>4.5777999999999999</v>
      </c>
      <c r="M31" s="16"/>
      <c r="O31" s="7">
        <f t="shared" si="1"/>
        <v>6</v>
      </c>
      <c r="P31" s="10" t="s">
        <v>12</v>
      </c>
      <c r="Q31" s="28">
        <v>1.0309999999999999</v>
      </c>
      <c r="R31" s="28">
        <v>46.133299999999998</v>
      </c>
      <c r="S31" s="28">
        <v>46.159100000000002</v>
      </c>
      <c r="T31" s="23">
        <v>5.0266000000000002</v>
      </c>
    </row>
    <row r="32" spans="1:20">
      <c r="A32" s="10" t="s">
        <v>13</v>
      </c>
      <c r="B32" s="7">
        <v>0.94799999999999995</v>
      </c>
      <c r="C32" s="7">
        <v>43</v>
      </c>
      <c r="D32" s="7">
        <v>43.000399999999999</v>
      </c>
      <c r="E32" s="7">
        <v>4.7732999999999999</v>
      </c>
      <c r="G32" s="7">
        <f t="shared" si="0"/>
        <v>7</v>
      </c>
      <c r="H32" s="10" t="s">
        <v>5</v>
      </c>
      <c r="I32" s="28">
        <v>1.0362</v>
      </c>
      <c r="J32" s="28">
        <v>44.933300000000003</v>
      </c>
      <c r="K32" s="23">
        <v>44.970999999999997</v>
      </c>
      <c r="L32" s="28">
        <v>3.4843999999999999</v>
      </c>
      <c r="M32" s="16"/>
      <c r="O32" s="7">
        <f t="shared" si="1"/>
        <v>7</v>
      </c>
      <c r="P32" s="10" t="s">
        <v>17</v>
      </c>
      <c r="Q32" s="28">
        <v>0.95489999999999997</v>
      </c>
      <c r="R32" s="28">
        <v>41.7333</v>
      </c>
      <c r="S32" s="28">
        <v>41.729599999999998</v>
      </c>
      <c r="T32" s="23">
        <v>4.9333</v>
      </c>
    </row>
    <row r="33" spans="1:20">
      <c r="A33" s="10" t="s">
        <v>14</v>
      </c>
      <c r="B33" s="7">
        <v>1.0062</v>
      </c>
      <c r="C33" s="7">
        <v>45.533299999999997</v>
      </c>
      <c r="D33" s="7">
        <v>45.463500000000003</v>
      </c>
      <c r="E33" s="7">
        <v>4.7377000000000002</v>
      </c>
      <c r="G33" s="7">
        <f t="shared" si="0"/>
        <v>8</v>
      </c>
      <c r="H33" s="10" t="s">
        <v>15</v>
      </c>
      <c r="I33" s="28">
        <v>0.97130000000000005</v>
      </c>
      <c r="J33" s="28">
        <v>45</v>
      </c>
      <c r="K33" s="23">
        <v>44.897799999999997</v>
      </c>
      <c r="L33" s="28">
        <v>5.3955000000000002</v>
      </c>
      <c r="M33" s="16"/>
      <c r="O33" s="7">
        <f t="shared" si="1"/>
        <v>8</v>
      </c>
      <c r="P33" s="10" t="s">
        <v>6</v>
      </c>
      <c r="Q33" s="28">
        <v>1.0082</v>
      </c>
      <c r="R33" s="28">
        <v>46.2</v>
      </c>
      <c r="S33" s="28">
        <v>46.173499999999997</v>
      </c>
      <c r="T33" s="23">
        <v>4.7777000000000003</v>
      </c>
    </row>
    <row r="34" spans="1:20">
      <c r="A34" s="10" t="s">
        <v>15</v>
      </c>
      <c r="B34" s="7">
        <v>0.97130000000000005</v>
      </c>
      <c r="C34" s="7">
        <v>45</v>
      </c>
      <c r="D34" s="7">
        <v>44.897799999999997</v>
      </c>
      <c r="E34" s="7">
        <v>5.3955000000000002</v>
      </c>
      <c r="G34" s="7">
        <f t="shared" si="0"/>
        <v>9</v>
      </c>
      <c r="H34" s="10" t="s">
        <v>8</v>
      </c>
      <c r="I34" s="28">
        <v>0.99809999999999999</v>
      </c>
      <c r="J34" s="28">
        <v>44.8</v>
      </c>
      <c r="K34" s="23">
        <v>44.8352</v>
      </c>
      <c r="L34" s="28">
        <v>3.6311</v>
      </c>
      <c r="M34" s="16"/>
      <c r="O34" s="7">
        <f t="shared" si="1"/>
        <v>9</v>
      </c>
      <c r="P34" s="10" t="s">
        <v>13</v>
      </c>
      <c r="Q34" s="28">
        <v>0.94799999999999995</v>
      </c>
      <c r="R34" s="28">
        <v>43</v>
      </c>
      <c r="S34" s="28">
        <v>43.000399999999999</v>
      </c>
      <c r="T34" s="23">
        <v>4.7732999999999999</v>
      </c>
    </row>
    <row r="35" spans="1:20">
      <c r="A35" s="10" t="s">
        <v>16</v>
      </c>
      <c r="B35" s="7">
        <v>1.0009999999999999</v>
      </c>
      <c r="C35" s="7">
        <v>44.066600000000001</v>
      </c>
      <c r="D35" s="7">
        <v>44.053600000000003</v>
      </c>
      <c r="E35" s="7">
        <v>5.2310999999999996</v>
      </c>
      <c r="G35" s="7">
        <f t="shared" si="0"/>
        <v>10</v>
      </c>
      <c r="H35" s="10" t="s">
        <v>7</v>
      </c>
      <c r="I35" s="28">
        <v>1.0328999999999999</v>
      </c>
      <c r="J35" s="28">
        <v>44.666600000000003</v>
      </c>
      <c r="K35" s="23">
        <v>44.664700000000003</v>
      </c>
      <c r="L35" s="28">
        <v>5.4755000000000003</v>
      </c>
      <c r="M35" s="16"/>
      <c r="O35" s="7">
        <f t="shared" si="1"/>
        <v>10</v>
      </c>
      <c r="P35" s="10" t="s">
        <v>14</v>
      </c>
      <c r="Q35" s="28">
        <v>1.0062</v>
      </c>
      <c r="R35" s="28">
        <v>45.533299999999997</v>
      </c>
      <c r="S35" s="28">
        <v>45.463500000000003</v>
      </c>
      <c r="T35" s="23">
        <v>4.7377000000000002</v>
      </c>
    </row>
    <row r="36" spans="1:20">
      <c r="A36" s="10" t="s">
        <v>17</v>
      </c>
      <c r="B36" s="7">
        <v>0.95489999999999997</v>
      </c>
      <c r="C36" s="7">
        <v>41.7333</v>
      </c>
      <c r="D36" s="7">
        <v>41.729599999999998</v>
      </c>
      <c r="E36" s="7">
        <v>4.9333</v>
      </c>
      <c r="G36" s="7">
        <f t="shared" si="0"/>
        <v>11</v>
      </c>
      <c r="H36" s="10" t="s">
        <v>18</v>
      </c>
      <c r="I36" s="28">
        <v>1.0235000000000001</v>
      </c>
      <c r="J36" s="28">
        <v>44.133299999999998</v>
      </c>
      <c r="K36" s="23">
        <v>44.186900000000001</v>
      </c>
      <c r="L36" s="28">
        <v>5.2355</v>
      </c>
      <c r="M36" s="16"/>
      <c r="O36" s="7">
        <f t="shared" si="1"/>
        <v>11</v>
      </c>
      <c r="P36" s="10" t="s">
        <v>27</v>
      </c>
      <c r="Q36" s="28">
        <v>0.9637</v>
      </c>
      <c r="R36" s="28">
        <v>45.333300000000001</v>
      </c>
      <c r="S36" s="28">
        <v>45.250100000000003</v>
      </c>
      <c r="T36" s="23">
        <v>4.5777999999999999</v>
      </c>
    </row>
    <row r="37" spans="1:20">
      <c r="A37" s="10" t="s">
        <v>18</v>
      </c>
      <c r="B37" s="7">
        <v>1.0235000000000001</v>
      </c>
      <c r="C37" s="7">
        <v>44.133299999999998</v>
      </c>
      <c r="D37" s="7">
        <v>44.186900000000001</v>
      </c>
      <c r="E37" s="7">
        <v>5.2355</v>
      </c>
      <c r="G37" s="7">
        <f t="shared" si="0"/>
        <v>12</v>
      </c>
      <c r="H37" s="10" t="s">
        <v>19</v>
      </c>
      <c r="I37" s="28">
        <v>0.97509999999999997</v>
      </c>
      <c r="J37" s="28">
        <v>44.066600000000001</v>
      </c>
      <c r="K37" s="23">
        <v>44.072099999999999</v>
      </c>
      <c r="L37" s="28">
        <v>5.2976999999999999</v>
      </c>
      <c r="M37" s="16"/>
      <c r="O37" s="7">
        <f t="shared" si="1"/>
        <v>12</v>
      </c>
      <c r="P37" s="10" t="s">
        <v>20</v>
      </c>
      <c r="Q37" s="28">
        <v>1.0359</v>
      </c>
      <c r="R37" s="28">
        <v>46.666600000000003</v>
      </c>
      <c r="S37" s="28">
        <v>46.690600000000003</v>
      </c>
      <c r="T37" s="23">
        <v>4.5644</v>
      </c>
    </row>
    <row r="38" spans="1:20">
      <c r="A38" s="10" t="s">
        <v>19</v>
      </c>
      <c r="B38" s="7">
        <v>0.97509999999999997</v>
      </c>
      <c r="C38" s="7">
        <v>44.066600000000001</v>
      </c>
      <c r="D38" s="7">
        <v>44.072099999999999</v>
      </c>
      <c r="E38" s="7">
        <v>5.2976999999999999</v>
      </c>
      <c r="G38" s="7">
        <f t="shared" si="0"/>
        <v>13</v>
      </c>
      <c r="H38" s="10" t="s">
        <v>16</v>
      </c>
      <c r="I38" s="28">
        <v>1.0009999999999999</v>
      </c>
      <c r="J38" s="28">
        <v>44.066600000000001</v>
      </c>
      <c r="K38" s="23">
        <v>44.053600000000003</v>
      </c>
      <c r="L38" s="28">
        <v>5.2310999999999996</v>
      </c>
      <c r="M38" s="16"/>
      <c r="O38" s="7">
        <f t="shared" si="1"/>
        <v>13</v>
      </c>
      <c r="P38" s="10" t="s">
        <v>21</v>
      </c>
      <c r="Q38" s="28">
        <v>1.0193000000000001</v>
      </c>
      <c r="R38" s="28">
        <v>46.6</v>
      </c>
      <c r="S38" s="28">
        <v>46.637900000000002</v>
      </c>
      <c r="T38" s="23">
        <v>4.0221999999999998</v>
      </c>
    </row>
    <row r="39" spans="1:20">
      <c r="A39" s="10" t="s">
        <v>20</v>
      </c>
      <c r="B39" s="7">
        <v>1.0359</v>
      </c>
      <c r="C39" s="7">
        <v>46.666600000000003</v>
      </c>
      <c r="D39" s="7">
        <v>46.690600000000003</v>
      </c>
      <c r="E39" s="7">
        <v>4.5644</v>
      </c>
      <c r="G39" s="7">
        <f t="shared" si="0"/>
        <v>14</v>
      </c>
      <c r="H39" s="10" t="s">
        <v>13</v>
      </c>
      <c r="I39" s="28">
        <v>0.94799999999999995</v>
      </c>
      <c r="J39" s="28">
        <v>43</v>
      </c>
      <c r="K39" s="23">
        <v>43.000399999999999</v>
      </c>
      <c r="L39" s="28">
        <v>4.7732999999999999</v>
      </c>
      <c r="M39" s="16"/>
      <c r="O39" s="7">
        <f t="shared" si="1"/>
        <v>14</v>
      </c>
      <c r="P39" s="10" t="s">
        <v>8</v>
      </c>
      <c r="Q39" s="28">
        <v>0.99809999999999999</v>
      </c>
      <c r="R39" s="28">
        <v>44.8</v>
      </c>
      <c r="S39" s="28">
        <v>44.8352</v>
      </c>
      <c r="T39" s="23">
        <v>3.6311</v>
      </c>
    </row>
    <row r="40" spans="1:20">
      <c r="A40" s="10" t="s">
        <v>21</v>
      </c>
      <c r="B40" s="7">
        <v>1.0193000000000001</v>
      </c>
      <c r="C40" s="7">
        <v>46.6</v>
      </c>
      <c r="D40" s="7">
        <v>46.637900000000002</v>
      </c>
      <c r="E40" s="7">
        <v>4.0221999999999998</v>
      </c>
      <c r="G40" s="7">
        <f t="shared" si="0"/>
        <v>15</v>
      </c>
      <c r="H40" s="10" t="s">
        <v>17</v>
      </c>
      <c r="I40" s="28">
        <v>0.95489999999999997</v>
      </c>
      <c r="J40" s="28">
        <v>41.7333</v>
      </c>
      <c r="K40" s="23">
        <v>41.729599999999998</v>
      </c>
      <c r="L40" s="28">
        <v>4.9333</v>
      </c>
      <c r="M40" s="16"/>
      <c r="O40" s="7">
        <f t="shared" si="1"/>
        <v>15</v>
      </c>
      <c r="P40" s="10" t="s">
        <v>5</v>
      </c>
      <c r="Q40" s="28">
        <v>1.0362</v>
      </c>
      <c r="R40" s="28">
        <v>44.933300000000003</v>
      </c>
      <c r="S40" s="28">
        <v>44.970999999999997</v>
      </c>
      <c r="T40" s="23">
        <v>3.4843999999999999</v>
      </c>
    </row>
    <row r="98" spans="1:1">
      <c r="A98" s="21"/>
    </row>
  </sheetData>
  <sortState ref="P9:T23">
    <sortCondition descending="1" ref="T9:T23"/>
  </sortState>
  <phoneticPr fontId="1"/>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2:BA69"/>
  <sheetViews>
    <sheetView workbookViewId="0"/>
  </sheetViews>
  <sheetFormatPr defaultRowHeight="13.5"/>
  <sheetData>
    <row r="2" spans="1:53">
      <c r="A2" t="s">
        <v>108</v>
      </c>
    </row>
    <row r="3" spans="1:53">
      <c r="A3" s="5" t="s">
        <v>64</v>
      </c>
    </row>
    <row r="5" spans="1:53">
      <c r="A5" t="s">
        <v>87</v>
      </c>
      <c r="S5" t="s">
        <v>78</v>
      </c>
      <c r="AK5" t="s">
        <v>77</v>
      </c>
    </row>
    <row r="7" spans="1:53">
      <c r="A7" t="s">
        <v>22</v>
      </c>
    </row>
    <row r="8" spans="1:53">
      <c r="A8" s="3" t="s">
        <v>66</v>
      </c>
      <c r="B8" s="3" t="s">
        <v>48</v>
      </c>
      <c r="C8" s="3" t="s">
        <v>49</v>
      </c>
      <c r="D8" s="3" t="s">
        <v>50</v>
      </c>
      <c r="E8" s="3" t="s">
        <v>51</v>
      </c>
      <c r="F8" s="3" t="s">
        <v>52</v>
      </c>
      <c r="G8" s="3" t="s">
        <v>53</v>
      </c>
      <c r="H8" s="3" t="s">
        <v>54</v>
      </c>
      <c r="I8" s="3" t="s">
        <v>55</v>
      </c>
      <c r="J8" s="3" t="s">
        <v>56</v>
      </c>
      <c r="K8" s="3" t="s">
        <v>57</v>
      </c>
      <c r="L8" s="3" t="s">
        <v>58</v>
      </c>
      <c r="M8" s="3" t="s">
        <v>59</v>
      </c>
      <c r="N8" s="3" t="s">
        <v>60</v>
      </c>
      <c r="O8" s="3" t="s">
        <v>61</v>
      </c>
      <c r="P8" s="3" t="s">
        <v>62</v>
      </c>
      <c r="Q8" s="12" t="s">
        <v>0</v>
      </c>
      <c r="S8" s="8" t="s">
        <v>66</v>
      </c>
      <c r="T8" s="8" t="s">
        <v>48</v>
      </c>
      <c r="U8" s="8" t="s">
        <v>49</v>
      </c>
      <c r="V8" s="8" t="s">
        <v>50</v>
      </c>
      <c r="W8" s="8" t="s">
        <v>51</v>
      </c>
      <c r="X8" s="8" t="s">
        <v>52</v>
      </c>
      <c r="Y8" s="8" t="s">
        <v>53</v>
      </c>
      <c r="Z8" s="8" t="s">
        <v>54</v>
      </c>
      <c r="AA8" s="8" t="s">
        <v>55</v>
      </c>
      <c r="AB8" s="8" t="s">
        <v>56</v>
      </c>
      <c r="AC8" s="8" t="s">
        <v>57</v>
      </c>
      <c r="AD8" s="8" t="s">
        <v>58</v>
      </c>
      <c r="AE8" s="8" t="s">
        <v>59</v>
      </c>
      <c r="AF8" s="8" t="s">
        <v>60</v>
      </c>
      <c r="AG8" s="8" t="s">
        <v>61</v>
      </c>
      <c r="AH8" s="8" t="s">
        <v>62</v>
      </c>
      <c r="AI8" s="12" t="s">
        <v>0</v>
      </c>
      <c r="AK8" s="8" t="s">
        <v>66</v>
      </c>
      <c r="AL8" s="8" t="s">
        <v>48</v>
      </c>
      <c r="AM8" s="8" t="s">
        <v>49</v>
      </c>
      <c r="AN8" s="8" t="s">
        <v>50</v>
      </c>
      <c r="AO8" s="8" t="s">
        <v>51</v>
      </c>
      <c r="AP8" s="8" t="s">
        <v>52</v>
      </c>
      <c r="AQ8" s="8" t="s">
        <v>53</v>
      </c>
      <c r="AR8" s="8" t="s">
        <v>54</v>
      </c>
      <c r="AS8" s="8" t="s">
        <v>55</v>
      </c>
      <c r="AT8" s="8" t="s">
        <v>56</v>
      </c>
      <c r="AU8" s="8" t="s">
        <v>57</v>
      </c>
      <c r="AV8" s="8" t="s">
        <v>58</v>
      </c>
      <c r="AW8" s="8" t="s">
        <v>59</v>
      </c>
      <c r="AX8" s="8" t="s">
        <v>60</v>
      </c>
      <c r="AY8" s="8" t="s">
        <v>61</v>
      </c>
      <c r="AZ8" s="8" t="s">
        <v>62</v>
      </c>
      <c r="BA8" s="12" t="s">
        <v>4</v>
      </c>
    </row>
    <row r="9" spans="1:53">
      <c r="A9" s="10" t="s">
        <v>5</v>
      </c>
      <c r="B9" s="7">
        <v>2.7772999999999999</v>
      </c>
      <c r="C9" s="7">
        <v>2.4135</v>
      </c>
      <c r="D9" s="7">
        <v>2.8847</v>
      </c>
      <c r="E9" s="7">
        <v>2.5284</v>
      </c>
      <c r="F9" s="7">
        <v>3.3405</v>
      </c>
      <c r="G9" s="7">
        <v>3.0947</v>
      </c>
      <c r="H9" s="7">
        <v>2.5183</v>
      </c>
      <c r="I9" s="7">
        <v>2.3833000000000002</v>
      </c>
      <c r="J9" s="7">
        <v>3.6924999999999999</v>
      </c>
      <c r="K9" s="7">
        <v>3.2686000000000002</v>
      </c>
      <c r="L9" s="7">
        <v>3.5712999999999999</v>
      </c>
      <c r="M9" s="7">
        <v>3.1909000000000001</v>
      </c>
      <c r="N9" s="7">
        <v>3.2932000000000001</v>
      </c>
      <c r="O9" s="7">
        <v>3.7246999999999999</v>
      </c>
      <c r="P9" s="7">
        <v>2.5768</v>
      </c>
      <c r="Q9" s="4">
        <f>AVERAGE(B9:P9)</f>
        <v>3.017246666666666</v>
      </c>
      <c r="S9" s="10" t="s">
        <v>5</v>
      </c>
      <c r="T9" s="28">
        <f>B9</f>
        <v>2.7772999999999999</v>
      </c>
      <c r="U9" s="28">
        <f t="shared" ref="U9:U24" si="0">C9</f>
        <v>2.4135</v>
      </c>
      <c r="V9" s="28">
        <f t="shared" ref="V9:V24" si="1">D9</f>
        <v>2.8847</v>
      </c>
      <c r="W9" s="28">
        <f t="shared" ref="W9:W24" si="2">E9</f>
        <v>2.5284</v>
      </c>
      <c r="X9" s="28">
        <f t="shared" ref="X9:X24" si="3">F9</f>
        <v>3.3405</v>
      </c>
      <c r="Y9" s="28">
        <f t="shared" ref="Y9:Y24" si="4">G9</f>
        <v>3.0947</v>
      </c>
      <c r="Z9" s="28">
        <f t="shared" ref="Z9:Z24" si="5">H9</f>
        <v>2.5183</v>
      </c>
      <c r="AA9" s="28">
        <f t="shared" ref="AA9:AA24" si="6">I9</f>
        <v>2.3833000000000002</v>
      </c>
      <c r="AB9" s="28">
        <f t="shared" ref="AB9:AB24" si="7">J9</f>
        <v>3.6924999999999999</v>
      </c>
      <c r="AC9" s="28">
        <f t="shared" ref="AC9:AC24" si="8">K9</f>
        <v>3.2686000000000002</v>
      </c>
      <c r="AD9" s="28">
        <f t="shared" ref="AD9:AD24" si="9">L9</f>
        <v>3.5712999999999999</v>
      </c>
      <c r="AE9" s="28">
        <f t="shared" ref="AE9:AE24" si="10">M9</f>
        <v>3.1909000000000001</v>
      </c>
      <c r="AF9" s="28">
        <f t="shared" ref="AF9:AF24" si="11">N9</f>
        <v>3.2932000000000001</v>
      </c>
      <c r="AG9" s="28">
        <f t="shared" ref="AG9:AG24" si="12">O9</f>
        <v>3.7246999999999999</v>
      </c>
      <c r="AH9" s="28">
        <f t="shared" ref="AH9:AI24" si="13">P9</f>
        <v>2.5768</v>
      </c>
      <c r="AI9" s="23">
        <f t="shared" si="13"/>
        <v>3.017246666666666</v>
      </c>
      <c r="AK9" s="10" t="s">
        <v>5</v>
      </c>
      <c r="AL9" s="7">
        <f t="shared" ref="AL9:AL23" si="14">RANK(T9,T$9:T$23)</f>
        <v>13</v>
      </c>
      <c r="AM9" s="7">
        <f t="shared" ref="AM9:AM23" si="15">RANK(U9,U$9:U$23)</f>
        <v>14</v>
      </c>
      <c r="AN9" s="7">
        <f t="shared" ref="AN9:AN23" si="16">RANK(V9,V$9:V$23)</f>
        <v>8</v>
      </c>
      <c r="AO9" s="7">
        <f t="shared" ref="AO9:AO23" si="17">RANK(W9,W$9:W$23)</f>
        <v>11</v>
      </c>
      <c r="AP9" s="7">
        <f t="shared" ref="AP9:AP23" si="18">RANK(X9,X$9:X$23)</f>
        <v>3</v>
      </c>
      <c r="AQ9" s="7">
        <f t="shared" ref="AQ9:AQ23" si="19">RANK(Y9,Y$9:Y$23)</f>
        <v>8</v>
      </c>
      <c r="AR9" s="7">
        <f t="shared" ref="AR9:AR23" si="20">RANK(Z9,Z$9:Z$23)</f>
        <v>14</v>
      </c>
      <c r="AS9" s="7">
        <f t="shared" ref="AS9:AS23" si="21">RANK(AA9,AA$9:AA$23)</f>
        <v>15</v>
      </c>
      <c r="AT9" s="7">
        <f t="shared" ref="AT9:AT23" si="22">RANK(AB9,AB$9:AB$23)</f>
        <v>1</v>
      </c>
      <c r="AU9" s="7">
        <f t="shared" ref="AU9:AU23" si="23">RANK(AC9,AC$9:AC$23)</f>
        <v>4</v>
      </c>
      <c r="AV9" s="7">
        <f t="shared" ref="AV9:AV23" si="24">RANK(AD9,AD$9:AD$23)</f>
        <v>4</v>
      </c>
      <c r="AW9" s="7">
        <f t="shared" ref="AW9:AW23" si="25">RANK(AE9,AE$9:AE$23)</f>
        <v>6</v>
      </c>
      <c r="AX9" s="7">
        <f t="shared" ref="AX9:AX23" si="26">RANK(AF9,AF$9:AF$23)</f>
        <v>3</v>
      </c>
      <c r="AY9" s="7">
        <f t="shared" ref="AY9:AY23" si="27">RANK(AG9,AG$9:AG$23)</f>
        <v>1</v>
      </c>
      <c r="AZ9" s="7">
        <f t="shared" ref="AZ9:AZ23" si="28">RANK(AH9,AH$9:AH$23)</f>
        <v>14</v>
      </c>
      <c r="BA9" s="4">
        <f t="shared" ref="BA9:BA23" si="29">RANK(AI9,AI$9:AI$23)</f>
        <v>7</v>
      </c>
    </row>
    <row r="10" spans="1:53">
      <c r="A10" s="10" t="s">
        <v>6</v>
      </c>
      <c r="B10" s="7">
        <v>2.7936000000000001</v>
      </c>
      <c r="C10" s="7">
        <v>2.4081999999999999</v>
      </c>
      <c r="D10" s="7">
        <v>2.7698</v>
      </c>
      <c r="E10" s="7">
        <v>2.0486</v>
      </c>
      <c r="F10" s="7">
        <v>3.0059999999999998</v>
      </c>
      <c r="G10" s="7">
        <v>3.1042999999999998</v>
      </c>
      <c r="H10" s="7">
        <v>3.2749000000000001</v>
      </c>
      <c r="I10" s="7">
        <v>2.5226999999999999</v>
      </c>
      <c r="J10" s="7">
        <v>2.5842000000000001</v>
      </c>
      <c r="K10" s="7">
        <v>3.2534999999999998</v>
      </c>
      <c r="L10" s="7">
        <v>2.8252999999999999</v>
      </c>
      <c r="M10" s="7">
        <v>2.7391999999999999</v>
      </c>
      <c r="N10" s="7">
        <v>3.2433000000000001</v>
      </c>
      <c r="O10" s="7">
        <v>3.0059999999999998</v>
      </c>
      <c r="P10" s="7">
        <v>2.8382999999999998</v>
      </c>
      <c r="Q10" s="4">
        <f t="shared" ref="Q10:Q23" si="30">AVERAGE(B10:P10)</f>
        <v>2.8278599999999994</v>
      </c>
      <c r="S10" s="10" t="s">
        <v>6</v>
      </c>
      <c r="T10" s="28">
        <f t="shared" ref="T10:T22" si="31">B10</f>
        <v>2.7936000000000001</v>
      </c>
      <c r="U10" s="28">
        <f t="shared" si="0"/>
        <v>2.4081999999999999</v>
      </c>
      <c r="V10" s="28">
        <f t="shared" si="1"/>
        <v>2.7698</v>
      </c>
      <c r="W10" s="28">
        <f t="shared" si="2"/>
        <v>2.0486</v>
      </c>
      <c r="X10" s="28">
        <f t="shared" si="3"/>
        <v>3.0059999999999998</v>
      </c>
      <c r="Y10" s="28">
        <f t="shared" si="4"/>
        <v>3.1042999999999998</v>
      </c>
      <c r="Z10" s="28">
        <f t="shared" si="5"/>
        <v>3.2749000000000001</v>
      </c>
      <c r="AA10" s="28">
        <f t="shared" si="6"/>
        <v>2.5226999999999999</v>
      </c>
      <c r="AB10" s="28">
        <f t="shared" si="7"/>
        <v>2.5842000000000001</v>
      </c>
      <c r="AC10" s="28">
        <f t="shared" si="8"/>
        <v>3.2534999999999998</v>
      </c>
      <c r="AD10" s="28">
        <f t="shared" si="9"/>
        <v>2.8252999999999999</v>
      </c>
      <c r="AE10" s="28">
        <f t="shared" si="10"/>
        <v>2.7391999999999999</v>
      </c>
      <c r="AF10" s="28">
        <f t="shared" si="11"/>
        <v>3.2433000000000001</v>
      </c>
      <c r="AG10" s="28">
        <f t="shared" si="12"/>
        <v>3.0059999999999998</v>
      </c>
      <c r="AH10" s="28">
        <f t="shared" si="13"/>
        <v>2.8382999999999998</v>
      </c>
      <c r="AI10" s="23">
        <f t="shared" si="13"/>
        <v>2.8278599999999994</v>
      </c>
      <c r="AK10" s="10" t="s">
        <v>6</v>
      </c>
      <c r="AL10" s="7">
        <f t="shared" si="14"/>
        <v>12</v>
      </c>
      <c r="AM10" s="7">
        <f t="shared" si="15"/>
        <v>15</v>
      </c>
      <c r="AN10" s="7">
        <f t="shared" si="16"/>
        <v>10</v>
      </c>
      <c r="AO10" s="7">
        <f t="shared" si="17"/>
        <v>15</v>
      </c>
      <c r="AP10" s="7">
        <f t="shared" si="18"/>
        <v>9</v>
      </c>
      <c r="AQ10" s="7">
        <f t="shared" si="19"/>
        <v>6</v>
      </c>
      <c r="AR10" s="7">
        <f t="shared" si="20"/>
        <v>2</v>
      </c>
      <c r="AS10" s="7">
        <f t="shared" si="21"/>
        <v>13</v>
      </c>
      <c r="AT10" s="7">
        <f t="shared" si="22"/>
        <v>14</v>
      </c>
      <c r="AU10" s="7">
        <f t="shared" si="23"/>
        <v>5</v>
      </c>
      <c r="AV10" s="7">
        <f t="shared" si="24"/>
        <v>11</v>
      </c>
      <c r="AW10" s="7">
        <f t="shared" si="25"/>
        <v>15</v>
      </c>
      <c r="AX10" s="7">
        <f t="shared" si="26"/>
        <v>4</v>
      </c>
      <c r="AY10" s="7">
        <f t="shared" si="27"/>
        <v>8</v>
      </c>
      <c r="AZ10" s="7">
        <f t="shared" si="28"/>
        <v>7</v>
      </c>
      <c r="BA10" s="4">
        <f t="shared" si="29"/>
        <v>14</v>
      </c>
    </row>
    <row r="11" spans="1:53">
      <c r="A11" s="10" t="s">
        <v>7</v>
      </c>
      <c r="B11" s="7">
        <v>3.3807</v>
      </c>
      <c r="C11" s="7">
        <v>2.871</v>
      </c>
      <c r="D11" s="7">
        <v>3.2145000000000001</v>
      </c>
      <c r="E11" s="7">
        <v>2.9952000000000001</v>
      </c>
      <c r="F11" s="7">
        <v>3.0423</v>
      </c>
      <c r="G11" s="7">
        <v>3.2452999999999999</v>
      </c>
      <c r="H11" s="7">
        <v>3.1316000000000002</v>
      </c>
      <c r="I11" s="7">
        <v>3.5230999999999999</v>
      </c>
      <c r="J11" s="7">
        <v>2.9419</v>
      </c>
      <c r="K11" s="7">
        <v>2.7235</v>
      </c>
      <c r="L11" s="7">
        <v>3.6475</v>
      </c>
      <c r="M11" s="7">
        <v>3.0156999999999998</v>
      </c>
      <c r="N11" s="7">
        <v>3.0600999999999998</v>
      </c>
      <c r="O11" s="7">
        <v>2.7357999999999998</v>
      </c>
      <c r="P11" s="7">
        <v>3.6859999999999999</v>
      </c>
      <c r="Q11" s="4">
        <f t="shared" si="30"/>
        <v>3.1476133333333332</v>
      </c>
      <c r="S11" s="10" t="s">
        <v>7</v>
      </c>
      <c r="T11" s="28">
        <f t="shared" si="31"/>
        <v>3.3807</v>
      </c>
      <c r="U11" s="28">
        <f t="shared" si="0"/>
        <v>2.871</v>
      </c>
      <c r="V11" s="28">
        <f t="shared" si="1"/>
        <v>3.2145000000000001</v>
      </c>
      <c r="W11" s="28">
        <f t="shared" si="2"/>
        <v>2.9952000000000001</v>
      </c>
      <c r="X11" s="28">
        <f t="shared" si="3"/>
        <v>3.0423</v>
      </c>
      <c r="Y11" s="28">
        <f t="shared" si="4"/>
        <v>3.2452999999999999</v>
      </c>
      <c r="Z11" s="28">
        <f t="shared" si="5"/>
        <v>3.1316000000000002</v>
      </c>
      <c r="AA11" s="28">
        <f t="shared" si="6"/>
        <v>3.5230999999999999</v>
      </c>
      <c r="AB11" s="28">
        <f t="shared" si="7"/>
        <v>2.9419</v>
      </c>
      <c r="AC11" s="28">
        <f t="shared" si="8"/>
        <v>2.7235</v>
      </c>
      <c r="AD11" s="28">
        <f t="shared" si="9"/>
        <v>3.6475</v>
      </c>
      <c r="AE11" s="28">
        <f t="shared" si="10"/>
        <v>3.0156999999999998</v>
      </c>
      <c r="AF11" s="28">
        <f t="shared" si="11"/>
        <v>3.0600999999999998</v>
      </c>
      <c r="AG11" s="28">
        <f t="shared" si="12"/>
        <v>2.7357999999999998</v>
      </c>
      <c r="AH11" s="28">
        <f t="shared" si="13"/>
        <v>3.6859999999999999</v>
      </c>
      <c r="AI11" s="23">
        <f t="shared" si="13"/>
        <v>3.1476133333333332</v>
      </c>
      <c r="AK11" s="10" t="s">
        <v>7</v>
      </c>
      <c r="AL11" s="7">
        <f t="shared" si="14"/>
        <v>1</v>
      </c>
      <c r="AM11" s="7">
        <f t="shared" si="15"/>
        <v>7</v>
      </c>
      <c r="AN11" s="7">
        <f t="shared" si="16"/>
        <v>5</v>
      </c>
      <c r="AO11" s="7">
        <f t="shared" si="17"/>
        <v>8</v>
      </c>
      <c r="AP11" s="7">
        <f t="shared" si="18"/>
        <v>7</v>
      </c>
      <c r="AQ11" s="7">
        <f t="shared" si="19"/>
        <v>3</v>
      </c>
      <c r="AR11" s="7">
        <f t="shared" si="20"/>
        <v>5</v>
      </c>
      <c r="AS11" s="7">
        <f t="shared" si="21"/>
        <v>2</v>
      </c>
      <c r="AT11" s="7">
        <f t="shared" si="22"/>
        <v>10</v>
      </c>
      <c r="AU11" s="7">
        <f t="shared" si="23"/>
        <v>13</v>
      </c>
      <c r="AV11" s="7">
        <f t="shared" si="24"/>
        <v>3</v>
      </c>
      <c r="AW11" s="7">
        <f t="shared" si="25"/>
        <v>8</v>
      </c>
      <c r="AX11" s="7">
        <f t="shared" si="26"/>
        <v>6</v>
      </c>
      <c r="AY11" s="7">
        <f t="shared" si="27"/>
        <v>13</v>
      </c>
      <c r="AZ11" s="7">
        <f t="shared" si="28"/>
        <v>1</v>
      </c>
      <c r="BA11" s="4">
        <f t="shared" si="29"/>
        <v>3</v>
      </c>
    </row>
    <row r="12" spans="1:53">
      <c r="A12" s="10" t="s">
        <v>8</v>
      </c>
      <c r="B12" s="7">
        <v>3.0341</v>
      </c>
      <c r="C12" s="7">
        <v>2.5627</v>
      </c>
      <c r="D12" s="7">
        <v>2.7339000000000002</v>
      </c>
      <c r="E12" s="7">
        <v>3.4037999999999999</v>
      </c>
      <c r="F12" s="7">
        <v>2.7208999999999999</v>
      </c>
      <c r="G12" s="7">
        <v>3.2818999999999998</v>
      </c>
      <c r="H12" s="7">
        <v>3.4584999999999999</v>
      </c>
      <c r="I12" s="7">
        <v>3.1974</v>
      </c>
      <c r="J12" s="7">
        <v>3.4537</v>
      </c>
      <c r="K12" s="7">
        <v>3.2433999999999998</v>
      </c>
      <c r="L12" s="7">
        <v>3.7730000000000001</v>
      </c>
      <c r="M12" s="7">
        <v>2.9834999999999998</v>
      </c>
      <c r="N12" s="7">
        <v>2.944</v>
      </c>
      <c r="O12" s="7">
        <v>3.0672000000000001</v>
      </c>
      <c r="P12" s="7">
        <v>2.2957999999999998</v>
      </c>
      <c r="Q12" s="4">
        <f t="shared" si="30"/>
        <v>3.0769200000000003</v>
      </c>
      <c r="S12" s="10" t="s">
        <v>8</v>
      </c>
      <c r="T12" s="28">
        <f t="shared" si="31"/>
        <v>3.0341</v>
      </c>
      <c r="U12" s="28">
        <f t="shared" si="0"/>
        <v>2.5627</v>
      </c>
      <c r="V12" s="28">
        <f t="shared" si="1"/>
        <v>2.7339000000000002</v>
      </c>
      <c r="W12" s="28">
        <f t="shared" si="2"/>
        <v>3.4037999999999999</v>
      </c>
      <c r="X12" s="28">
        <f t="shared" si="3"/>
        <v>2.7208999999999999</v>
      </c>
      <c r="Y12" s="28">
        <f t="shared" si="4"/>
        <v>3.2818999999999998</v>
      </c>
      <c r="Z12" s="28">
        <f t="shared" si="5"/>
        <v>3.4584999999999999</v>
      </c>
      <c r="AA12" s="28">
        <f t="shared" si="6"/>
        <v>3.1974</v>
      </c>
      <c r="AB12" s="28">
        <f t="shared" si="7"/>
        <v>3.4537</v>
      </c>
      <c r="AC12" s="28">
        <f t="shared" si="8"/>
        <v>3.2433999999999998</v>
      </c>
      <c r="AD12" s="28">
        <f t="shared" si="9"/>
        <v>3.7730000000000001</v>
      </c>
      <c r="AE12" s="28">
        <f t="shared" si="10"/>
        <v>2.9834999999999998</v>
      </c>
      <c r="AF12" s="28">
        <f t="shared" si="11"/>
        <v>2.944</v>
      </c>
      <c r="AG12" s="28">
        <f t="shared" si="12"/>
        <v>3.0672000000000001</v>
      </c>
      <c r="AH12" s="28">
        <f t="shared" si="13"/>
        <v>2.2957999999999998</v>
      </c>
      <c r="AI12" s="23">
        <f t="shared" si="13"/>
        <v>3.0769200000000003</v>
      </c>
      <c r="AK12" s="10" t="s">
        <v>8</v>
      </c>
      <c r="AL12" s="7">
        <f t="shared" si="14"/>
        <v>4</v>
      </c>
      <c r="AM12" s="7">
        <f t="shared" si="15"/>
        <v>12</v>
      </c>
      <c r="AN12" s="7">
        <f t="shared" si="16"/>
        <v>11</v>
      </c>
      <c r="AO12" s="7">
        <f t="shared" si="17"/>
        <v>1</v>
      </c>
      <c r="AP12" s="7">
        <f t="shared" si="18"/>
        <v>14</v>
      </c>
      <c r="AQ12" s="7">
        <f t="shared" si="19"/>
        <v>2</v>
      </c>
      <c r="AR12" s="7">
        <f t="shared" si="20"/>
        <v>1</v>
      </c>
      <c r="AS12" s="7">
        <f t="shared" si="21"/>
        <v>3</v>
      </c>
      <c r="AT12" s="7">
        <f t="shared" si="22"/>
        <v>2</v>
      </c>
      <c r="AU12" s="7">
        <f t="shared" si="23"/>
        <v>6</v>
      </c>
      <c r="AV12" s="7">
        <f t="shared" si="24"/>
        <v>1</v>
      </c>
      <c r="AW12" s="7">
        <f t="shared" si="25"/>
        <v>9</v>
      </c>
      <c r="AX12" s="7">
        <f t="shared" si="26"/>
        <v>10</v>
      </c>
      <c r="AY12" s="7">
        <f t="shared" si="27"/>
        <v>6</v>
      </c>
      <c r="AZ12" s="7">
        <f t="shared" si="28"/>
        <v>15</v>
      </c>
      <c r="BA12" s="4">
        <f t="shared" si="29"/>
        <v>4</v>
      </c>
    </row>
    <row r="13" spans="1:53">
      <c r="A13" s="10" t="s">
        <v>27</v>
      </c>
      <c r="B13" s="7">
        <v>3.1414</v>
      </c>
      <c r="C13" s="7">
        <v>2.4826000000000001</v>
      </c>
      <c r="D13" s="7">
        <v>3.1381999999999999</v>
      </c>
      <c r="E13" s="7">
        <v>3.0886999999999998</v>
      </c>
      <c r="F13" s="7">
        <v>3.0396000000000001</v>
      </c>
      <c r="G13" s="7">
        <v>2.9539</v>
      </c>
      <c r="H13" s="7">
        <v>3.0411000000000001</v>
      </c>
      <c r="I13" s="7">
        <v>2.9449000000000001</v>
      </c>
      <c r="J13" s="7">
        <v>3.2069999999999999</v>
      </c>
      <c r="K13" s="7">
        <v>2.7654000000000001</v>
      </c>
      <c r="L13" s="7">
        <v>2.9279000000000002</v>
      </c>
      <c r="M13" s="7">
        <v>3.0733999999999999</v>
      </c>
      <c r="N13" s="7">
        <v>2.2618999999999998</v>
      </c>
      <c r="O13" s="7">
        <v>3.0148000000000001</v>
      </c>
      <c r="P13" s="7">
        <v>3.0205000000000002</v>
      </c>
      <c r="Q13" s="4">
        <f t="shared" si="30"/>
        <v>2.9400866666666663</v>
      </c>
      <c r="S13" s="10" t="s">
        <v>27</v>
      </c>
      <c r="T13" s="28">
        <f t="shared" si="31"/>
        <v>3.1414</v>
      </c>
      <c r="U13" s="28">
        <f t="shared" si="0"/>
        <v>2.4826000000000001</v>
      </c>
      <c r="V13" s="28">
        <f t="shared" si="1"/>
        <v>3.1381999999999999</v>
      </c>
      <c r="W13" s="28">
        <f t="shared" si="2"/>
        <v>3.0886999999999998</v>
      </c>
      <c r="X13" s="28">
        <f t="shared" si="3"/>
        <v>3.0396000000000001</v>
      </c>
      <c r="Y13" s="28">
        <f t="shared" si="4"/>
        <v>2.9539</v>
      </c>
      <c r="Z13" s="28">
        <f t="shared" si="5"/>
        <v>3.0411000000000001</v>
      </c>
      <c r="AA13" s="28">
        <f t="shared" si="6"/>
        <v>2.9449000000000001</v>
      </c>
      <c r="AB13" s="28">
        <f t="shared" si="7"/>
        <v>3.2069999999999999</v>
      </c>
      <c r="AC13" s="28">
        <f t="shared" si="8"/>
        <v>2.7654000000000001</v>
      </c>
      <c r="AD13" s="28">
        <f t="shared" si="9"/>
        <v>2.9279000000000002</v>
      </c>
      <c r="AE13" s="28">
        <f t="shared" si="10"/>
        <v>3.0733999999999999</v>
      </c>
      <c r="AF13" s="28">
        <f t="shared" si="11"/>
        <v>2.2618999999999998</v>
      </c>
      <c r="AG13" s="28">
        <f t="shared" si="12"/>
        <v>3.0148000000000001</v>
      </c>
      <c r="AH13" s="28">
        <f t="shared" si="13"/>
        <v>3.0205000000000002</v>
      </c>
      <c r="AI13" s="23">
        <f t="shared" si="13"/>
        <v>2.9400866666666663</v>
      </c>
      <c r="AK13" s="10" t="s">
        <v>27</v>
      </c>
      <c r="AL13" s="7">
        <f t="shared" si="14"/>
        <v>3</v>
      </c>
      <c r="AM13" s="7">
        <f t="shared" si="15"/>
        <v>13</v>
      </c>
      <c r="AN13" s="7">
        <f t="shared" si="16"/>
        <v>6</v>
      </c>
      <c r="AO13" s="7">
        <f t="shared" si="17"/>
        <v>6</v>
      </c>
      <c r="AP13" s="7">
        <f t="shared" si="18"/>
        <v>8</v>
      </c>
      <c r="AQ13" s="7">
        <f t="shared" si="19"/>
        <v>10</v>
      </c>
      <c r="AR13" s="7">
        <f t="shared" si="20"/>
        <v>6</v>
      </c>
      <c r="AS13" s="7">
        <f t="shared" si="21"/>
        <v>9</v>
      </c>
      <c r="AT13" s="7">
        <f t="shared" si="22"/>
        <v>4</v>
      </c>
      <c r="AU13" s="7">
        <f t="shared" si="23"/>
        <v>12</v>
      </c>
      <c r="AV13" s="7">
        <f t="shared" si="24"/>
        <v>10</v>
      </c>
      <c r="AW13" s="7">
        <f t="shared" si="25"/>
        <v>7</v>
      </c>
      <c r="AX13" s="7">
        <f t="shared" si="26"/>
        <v>15</v>
      </c>
      <c r="AY13" s="7">
        <f t="shared" si="27"/>
        <v>7</v>
      </c>
      <c r="AZ13" s="7">
        <f t="shared" si="28"/>
        <v>4</v>
      </c>
      <c r="BA13" s="4">
        <f t="shared" si="29"/>
        <v>11</v>
      </c>
    </row>
    <row r="14" spans="1:53">
      <c r="A14" s="10" t="s">
        <v>12</v>
      </c>
      <c r="B14" s="7">
        <v>3.2486000000000002</v>
      </c>
      <c r="C14" s="7">
        <v>2.7803</v>
      </c>
      <c r="D14" s="7">
        <v>2.4136000000000002</v>
      </c>
      <c r="E14" s="7">
        <v>2.4481999999999999</v>
      </c>
      <c r="F14" s="7">
        <v>3.2159</v>
      </c>
      <c r="G14" s="7">
        <v>2.6644999999999999</v>
      </c>
      <c r="H14" s="7">
        <v>2.4580000000000002</v>
      </c>
      <c r="I14" s="7">
        <v>3.1423000000000001</v>
      </c>
      <c r="J14" s="7">
        <v>3.0905</v>
      </c>
      <c r="K14" s="7">
        <v>2.6768999999999998</v>
      </c>
      <c r="L14" s="7">
        <v>2.8117999999999999</v>
      </c>
      <c r="M14" s="7">
        <v>3.3405</v>
      </c>
      <c r="N14" s="7">
        <v>2.5821999999999998</v>
      </c>
      <c r="O14" s="7">
        <v>2.6097999999999999</v>
      </c>
      <c r="P14" s="7">
        <v>2.7581000000000002</v>
      </c>
      <c r="Q14" s="4">
        <f t="shared" si="30"/>
        <v>2.8160799999999999</v>
      </c>
      <c r="S14" s="10" t="s">
        <v>12</v>
      </c>
      <c r="T14" s="28">
        <f t="shared" si="31"/>
        <v>3.2486000000000002</v>
      </c>
      <c r="U14" s="28">
        <f t="shared" si="0"/>
        <v>2.7803</v>
      </c>
      <c r="V14" s="28">
        <f t="shared" si="1"/>
        <v>2.4136000000000002</v>
      </c>
      <c r="W14" s="28">
        <f t="shared" si="2"/>
        <v>2.4481999999999999</v>
      </c>
      <c r="X14" s="28">
        <f t="shared" si="3"/>
        <v>3.2159</v>
      </c>
      <c r="Y14" s="28">
        <f t="shared" si="4"/>
        <v>2.6644999999999999</v>
      </c>
      <c r="Z14" s="28">
        <f t="shared" si="5"/>
        <v>2.4580000000000002</v>
      </c>
      <c r="AA14" s="28">
        <f t="shared" si="6"/>
        <v>3.1423000000000001</v>
      </c>
      <c r="AB14" s="28">
        <f t="shared" si="7"/>
        <v>3.0905</v>
      </c>
      <c r="AC14" s="28">
        <f t="shared" si="8"/>
        <v>2.6768999999999998</v>
      </c>
      <c r="AD14" s="28">
        <f t="shared" si="9"/>
        <v>2.8117999999999999</v>
      </c>
      <c r="AE14" s="28">
        <f t="shared" si="10"/>
        <v>3.3405</v>
      </c>
      <c r="AF14" s="28">
        <f t="shared" si="11"/>
        <v>2.5821999999999998</v>
      </c>
      <c r="AG14" s="28">
        <f t="shared" si="12"/>
        <v>2.6097999999999999</v>
      </c>
      <c r="AH14" s="28">
        <f t="shared" si="13"/>
        <v>2.7581000000000002</v>
      </c>
      <c r="AI14" s="23">
        <f t="shared" si="13"/>
        <v>2.8160799999999999</v>
      </c>
      <c r="AK14" s="10" t="s">
        <v>12</v>
      </c>
      <c r="AL14" s="7">
        <f t="shared" si="14"/>
        <v>2</v>
      </c>
      <c r="AM14" s="7">
        <f t="shared" si="15"/>
        <v>9</v>
      </c>
      <c r="AN14" s="7">
        <f t="shared" si="16"/>
        <v>14</v>
      </c>
      <c r="AO14" s="7">
        <f t="shared" si="17"/>
        <v>13</v>
      </c>
      <c r="AP14" s="7">
        <f t="shared" si="18"/>
        <v>6</v>
      </c>
      <c r="AQ14" s="7">
        <f t="shared" si="19"/>
        <v>13</v>
      </c>
      <c r="AR14" s="7">
        <f t="shared" si="20"/>
        <v>15</v>
      </c>
      <c r="AS14" s="7">
        <f t="shared" si="21"/>
        <v>5</v>
      </c>
      <c r="AT14" s="7">
        <f t="shared" si="22"/>
        <v>8</v>
      </c>
      <c r="AU14" s="7">
        <f t="shared" si="23"/>
        <v>14</v>
      </c>
      <c r="AV14" s="7">
        <f t="shared" si="24"/>
        <v>12</v>
      </c>
      <c r="AW14" s="7">
        <f t="shared" si="25"/>
        <v>3</v>
      </c>
      <c r="AX14" s="7">
        <f t="shared" si="26"/>
        <v>14</v>
      </c>
      <c r="AY14" s="7">
        <f t="shared" si="27"/>
        <v>14</v>
      </c>
      <c r="AZ14" s="7">
        <f t="shared" si="28"/>
        <v>10</v>
      </c>
      <c r="BA14" s="4">
        <f t="shared" si="29"/>
        <v>15</v>
      </c>
    </row>
    <row r="15" spans="1:53">
      <c r="A15" s="10" t="s">
        <v>13</v>
      </c>
      <c r="B15" s="7">
        <v>2.5842999999999998</v>
      </c>
      <c r="C15" s="7">
        <v>2.5899000000000001</v>
      </c>
      <c r="D15" s="7">
        <v>2.3959999999999999</v>
      </c>
      <c r="E15" s="7">
        <v>3.3885999999999998</v>
      </c>
      <c r="F15" s="7">
        <v>3.3085</v>
      </c>
      <c r="G15" s="7">
        <v>3.0992000000000002</v>
      </c>
      <c r="H15" s="7">
        <v>2.9710000000000001</v>
      </c>
      <c r="I15" s="7">
        <v>2.9946999999999999</v>
      </c>
      <c r="J15" s="7">
        <v>3.0809000000000002</v>
      </c>
      <c r="K15" s="7">
        <v>2.9367000000000001</v>
      </c>
      <c r="L15" s="7">
        <v>3.1105999999999998</v>
      </c>
      <c r="M15" s="7">
        <v>2.8849999999999998</v>
      </c>
      <c r="N15" s="7">
        <v>2.9481000000000002</v>
      </c>
      <c r="O15" s="7">
        <v>2.7368999999999999</v>
      </c>
      <c r="P15" s="7">
        <v>2.7761999999999998</v>
      </c>
      <c r="Q15" s="4">
        <f t="shared" si="30"/>
        <v>2.9204399999999997</v>
      </c>
      <c r="S15" s="10" t="s">
        <v>13</v>
      </c>
      <c r="T15" s="28">
        <f t="shared" si="31"/>
        <v>2.5842999999999998</v>
      </c>
      <c r="U15" s="28">
        <f t="shared" si="0"/>
        <v>2.5899000000000001</v>
      </c>
      <c r="V15" s="28">
        <f t="shared" si="1"/>
        <v>2.3959999999999999</v>
      </c>
      <c r="W15" s="28">
        <f t="shared" si="2"/>
        <v>3.3885999999999998</v>
      </c>
      <c r="X15" s="28">
        <f t="shared" si="3"/>
        <v>3.3085</v>
      </c>
      <c r="Y15" s="28">
        <f t="shared" si="4"/>
        <v>3.0992000000000002</v>
      </c>
      <c r="Z15" s="28">
        <f t="shared" si="5"/>
        <v>2.9710000000000001</v>
      </c>
      <c r="AA15" s="28">
        <f t="shared" si="6"/>
        <v>2.9946999999999999</v>
      </c>
      <c r="AB15" s="28">
        <f t="shared" si="7"/>
        <v>3.0809000000000002</v>
      </c>
      <c r="AC15" s="28">
        <f t="shared" si="8"/>
        <v>2.9367000000000001</v>
      </c>
      <c r="AD15" s="28">
        <f t="shared" si="9"/>
        <v>3.1105999999999998</v>
      </c>
      <c r="AE15" s="28">
        <f t="shared" si="10"/>
        <v>2.8849999999999998</v>
      </c>
      <c r="AF15" s="28">
        <f t="shared" si="11"/>
        <v>2.9481000000000002</v>
      </c>
      <c r="AG15" s="28">
        <f t="shared" si="12"/>
        <v>2.7368999999999999</v>
      </c>
      <c r="AH15" s="28">
        <f t="shared" si="13"/>
        <v>2.7761999999999998</v>
      </c>
      <c r="AI15" s="23">
        <f t="shared" si="13"/>
        <v>2.9204399999999997</v>
      </c>
      <c r="AK15" s="10" t="s">
        <v>13</v>
      </c>
      <c r="AL15" s="7">
        <f t="shared" si="14"/>
        <v>15</v>
      </c>
      <c r="AM15" s="7">
        <f t="shared" si="15"/>
        <v>11</v>
      </c>
      <c r="AN15" s="7">
        <f t="shared" si="16"/>
        <v>15</v>
      </c>
      <c r="AO15" s="7">
        <f t="shared" si="17"/>
        <v>2</v>
      </c>
      <c r="AP15" s="7">
        <f t="shared" si="18"/>
        <v>4</v>
      </c>
      <c r="AQ15" s="7">
        <f t="shared" si="19"/>
        <v>7</v>
      </c>
      <c r="AR15" s="7">
        <f t="shared" si="20"/>
        <v>7</v>
      </c>
      <c r="AS15" s="7">
        <f t="shared" si="21"/>
        <v>8</v>
      </c>
      <c r="AT15" s="7">
        <f t="shared" si="22"/>
        <v>9</v>
      </c>
      <c r="AU15" s="7">
        <f t="shared" si="23"/>
        <v>10</v>
      </c>
      <c r="AV15" s="7">
        <f t="shared" si="24"/>
        <v>8</v>
      </c>
      <c r="AW15" s="7">
        <f t="shared" si="25"/>
        <v>12</v>
      </c>
      <c r="AX15" s="7">
        <f t="shared" si="26"/>
        <v>9</v>
      </c>
      <c r="AY15" s="7">
        <f t="shared" si="27"/>
        <v>12</v>
      </c>
      <c r="AZ15" s="7">
        <f t="shared" si="28"/>
        <v>9</v>
      </c>
      <c r="BA15" s="4">
        <f t="shared" si="29"/>
        <v>12</v>
      </c>
    </row>
    <row r="16" spans="1:53">
      <c r="A16" s="10" t="s">
        <v>14</v>
      </c>
      <c r="B16" s="7">
        <v>2.8714</v>
      </c>
      <c r="C16" s="7">
        <v>3.0962000000000001</v>
      </c>
      <c r="D16" s="7">
        <v>3.7947000000000002</v>
      </c>
      <c r="E16" s="7">
        <v>3.3285999999999998</v>
      </c>
      <c r="F16" s="7">
        <v>3.2530000000000001</v>
      </c>
      <c r="G16" s="7">
        <v>2.9415</v>
      </c>
      <c r="H16" s="7">
        <v>2.7835999999999999</v>
      </c>
      <c r="I16" s="7">
        <v>2.6589999999999998</v>
      </c>
      <c r="J16" s="7">
        <v>3.3098000000000001</v>
      </c>
      <c r="K16" s="7">
        <v>3.0687000000000002</v>
      </c>
      <c r="L16" s="7">
        <v>3.4578000000000002</v>
      </c>
      <c r="M16" s="7">
        <v>3.2033999999999998</v>
      </c>
      <c r="N16" s="7">
        <v>3.0043000000000002</v>
      </c>
      <c r="O16" s="7">
        <v>3.5968</v>
      </c>
      <c r="P16" s="7">
        <v>2.9870999999999999</v>
      </c>
      <c r="Q16" s="4">
        <f t="shared" si="30"/>
        <v>3.15706</v>
      </c>
      <c r="S16" s="10" t="s">
        <v>14</v>
      </c>
      <c r="T16" s="28">
        <f t="shared" si="31"/>
        <v>2.8714</v>
      </c>
      <c r="U16" s="28">
        <f t="shared" si="0"/>
        <v>3.0962000000000001</v>
      </c>
      <c r="V16" s="28">
        <f t="shared" si="1"/>
        <v>3.7947000000000002</v>
      </c>
      <c r="W16" s="28">
        <f t="shared" si="2"/>
        <v>3.3285999999999998</v>
      </c>
      <c r="X16" s="28">
        <f t="shared" si="3"/>
        <v>3.2530000000000001</v>
      </c>
      <c r="Y16" s="28">
        <f t="shared" si="4"/>
        <v>2.9415</v>
      </c>
      <c r="Z16" s="28">
        <f t="shared" si="5"/>
        <v>2.7835999999999999</v>
      </c>
      <c r="AA16" s="28">
        <f t="shared" si="6"/>
        <v>2.6589999999999998</v>
      </c>
      <c r="AB16" s="28">
        <f t="shared" si="7"/>
        <v>3.3098000000000001</v>
      </c>
      <c r="AC16" s="28">
        <f t="shared" si="8"/>
        <v>3.0687000000000002</v>
      </c>
      <c r="AD16" s="28">
        <f t="shared" si="9"/>
        <v>3.4578000000000002</v>
      </c>
      <c r="AE16" s="28">
        <f t="shared" si="10"/>
        <v>3.2033999999999998</v>
      </c>
      <c r="AF16" s="28">
        <f t="shared" si="11"/>
        <v>3.0043000000000002</v>
      </c>
      <c r="AG16" s="28">
        <f t="shared" si="12"/>
        <v>3.5968</v>
      </c>
      <c r="AH16" s="28">
        <f t="shared" si="13"/>
        <v>2.9870999999999999</v>
      </c>
      <c r="AI16" s="23">
        <f t="shared" si="13"/>
        <v>3.15706</v>
      </c>
      <c r="AK16" s="10" t="s">
        <v>14</v>
      </c>
      <c r="AL16" s="7">
        <f t="shared" si="14"/>
        <v>10</v>
      </c>
      <c r="AM16" s="7">
        <f t="shared" si="15"/>
        <v>6</v>
      </c>
      <c r="AN16" s="7">
        <f t="shared" si="16"/>
        <v>1</v>
      </c>
      <c r="AO16" s="7">
        <f t="shared" si="17"/>
        <v>3</v>
      </c>
      <c r="AP16" s="7">
        <f t="shared" si="18"/>
        <v>5</v>
      </c>
      <c r="AQ16" s="7">
        <f t="shared" si="19"/>
        <v>11</v>
      </c>
      <c r="AR16" s="7">
        <f t="shared" si="20"/>
        <v>11</v>
      </c>
      <c r="AS16" s="7">
        <f t="shared" si="21"/>
        <v>12</v>
      </c>
      <c r="AT16" s="7">
        <f t="shared" si="22"/>
        <v>3</v>
      </c>
      <c r="AU16" s="7">
        <f t="shared" si="23"/>
        <v>8</v>
      </c>
      <c r="AV16" s="7">
        <f t="shared" si="24"/>
        <v>5</v>
      </c>
      <c r="AW16" s="7">
        <f t="shared" si="25"/>
        <v>5</v>
      </c>
      <c r="AX16" s="7">
        <f t="shared" si="26"/>
        <v>8</v>
      </c>
      <c r="AY16" s="7">
        <f t="shared" si="27"/>
        <v>3</v>
      </c>
      <c r="AZ16" s="7">
        <f t="shared" si="28"/>
        <v>5</v>
      </c>
      <c r="BA16" s="4">
        <f t="shared" si="29"/>
        <v>2</v>
      </c>
    </row>
    <row r="17" spans="1:53">
      <c r="A17" s="10" t="s">
        <v>15</v>
      </c>
      <c r="B17" s="7">
        <v>3.0108000000000001</v>
      </c>
      <c r="C17" s="7">
        <v>2.7955000000000001</v>
      </c>
      <c r="D17" s="7">
        <v>2.7002000000000002</v>
      </c>
      <c r="E17" s="7">
        <v>2.5013999999999998</v>
      </c>
      <c r="F17" s="7">
        <v>2.8338999999999999</v>
      </c>
      <c r="G17" s="7">
        <v>3.1896</v>
      </c>
      <c r="H17" s="7">
        <v>2.9203999999999999</v>
      </c>
      <c r="I17" s="7">
        <v>2.3971</v>
      </c>
      <c r="J17" s="7">
        <v>2.0699999999999998</v>
      </c>
      <c r="K17" s="7">
        <v>3.4350000000000001</v>
      </c>
      <c r="L17" s="7">
        <v>2.6067</v>
      </c>
      <c r="M17" s="7">
        <v>3.4285000000000001</v>
      </c>
      <c r="N17" s="7">
        <v>3.2263000000000002</v>
      </c>
      <c r="O17" s="7">
        <v>2.9781</v>
      </c>
      <c r="P17" s="7">
        <v>2.7793999999999999</v>
      </c>
      <c r="Q17" s="4">
        <f t="shared" si="30"/>
        <v>2.8581933333333334</v>
      </c>
      <c r="S17" s="10" t="s">
        <v>15</v>
      </c>
      <c r="T17" s="28">
        <f t="shared" si="31"/>
        <v>3.0108000000000001</v>
      </c>
      <c r="U17" s="28">
        <f t="shared" si="0"/>
        <v>2.7955000000000001</v>
      </c>
      <c r="V17" s="28">
        <f t="shared" si="1"/>
        <v>2.7002000000000002</v>
      </c>
      <c r="W17" s="28">
        <f t="shared" si="2"/>
        <v>2.5013999999999998</v>
      </c>
      <c r="X17" s="28">
        <f t="shared" si="3"/>
        <v>2.8338999999999999</v>
      </c>
      <c r="Y17" s="28">
        <f t="shared" si="4"/>
        <v>3.1896</v>
      </c>
      <c r="Z17" s="28">
        <f t="shared" si="5"/>
        <v>2.9203999999999999</v>
      </c>
      <c r="AA17" s="28">
        <f t="shared" si="6"/>
        <v>2.3971</v>
      </c>
      <c r="AB17" s="28">
        <f t="shared" si="7"/>
        <v>2.0699999999999998</v>
      </c>
      <c r="AC17" s="28">
        <f t="shared" si="8"/>
        <v>3.4350000000000001</v>
      </c>
      <c r="AD17" s="28">
        <f t="shared" si="9"/>
        <v>2.6067</v>
      </c>
      <c r="AE17" s="28">
        <f t="shared" si="10"/>
        <v>3.4285000000000001</v>
      </c>
      <c r="AF17" s="28">
        <f t="shared" si="11"/>
        <v>3.2263000000000002</v>
      </c>
      <c r="AG17" s="28">
        <f t="shared" si="12"/>
        <v>2.9781</v>
      </c>
      <c r="AH17" s="28">
        <f t="shared" si="13"/>
        <v>2.7793999999999999</v>
      </c>
      <c r="AI17" s="23">
        <f t="shared" si="13"/>
        <v>2.8581933333333334</v>
      </c>
      <c r="AK17" s="10" t="s">
        <v>15</v>
      </c>
      <c r="AL17" s="7">
        <f t="shared" si="14"/>
        <v>6</v>
      </c>
      <c r="AM17" s="7">
        <f t="shared" si="15"/>
        <v>8</v>
      </c>
      <c r="AN17" s="7">
        <f t="shared" si="16"/>
        <v>12</v>
      </c>
      <c r="AO17" s="7">
        <f t="shared" si="17"/>
        <v>12</v>
      </c>
      <c r="AP17" s="7">
        <f t="shared" si="18"/>
        <v>12</v>
      </c>
      <c r="AQ17" s="7">
        <f t="shared" si="19"/>
        <v>4</v>
      </c>
      <c r="AR17" s="7">
        <f t="shared" si="20"/>
        <v>8</v>
      </c>
      <c r="AS17" s="7">
        <f t="shared" si="21"/>
        <v>14</v>
      </c>
      <c r="AT17" s="7">
        <f t="shared" si="22"/>
        <v>15</v>
      </c>
      <c r="AU17" s="7">
        <f t="shared" si="23"/>
        <v>3</v>
      </c>
      <c r="AV17" s="7">
        <f t="shared" si="24"/>
        <v>15</v>
      </c>
      <c r="AW17" s="7">
        <f t="shared" si="25"/>
        <v>2</v>
      </c>
      <c r="AX17" s="7">
        <f t="shared" si="26"/>
        <v>5</v>
      </c>
      <c r="AY17" s="7">
        <f t="shared" si="27"/>
        <v>9</v>
      </c>
      <c r="AZ17" s="7">
        <f t="shared" si="28"/>
        <v>8</v>
      </c>
      <c r="BA17" s="4">
        <f t="shared" si="29"/>
        <v>13</v>
      </c>
    </row>
    <row r="18" spans="1:53">
      <c r="A18" s="10" t="s">
        <v>16</v>
      </c>
      <c r="B18" s="7">
        <v>2.9961000000000002</v>
      </c>
      <c r="C18" s="7">
        <v>3.8761999999999999</v>
      </c>
      <c r="D18" s="7">
        <v>2.6509</v>
      </c>
      <c r="E18" s="7">
        <v>2.8468</v>
      </c>
      <c r="F18" s="7">
        <v>2.7543000000000002</v>
      </c>
      <c r="G18" s="7">
        <v>2.6736</v>
      </c>
      <c r="H18" s="7">
        <v>2.7286999999999999</v>
      </c>
      <c r="I18" s="7">
        <v>3.0369999999999999</v>
      </c>
      <c r="J18" s="7">
        <v>3.1463000000000001</v>
      </c>
      <c r="K18" s="7">
        <v>3.1663000000000001</v>
      </c>
      <c r="L18" s="7">
        <v>3.1890000000000001</v>
      </c>
      <c r="M18" s="7">
        <v>2.9380000000000002</v>
      </c>
      <c r="N18" s="7">
        <v>3.0053999999999998</v>
      </c>
      <c r="O18" s="7">
        <v>2.7846000000000002</v>
      </c>
      <c r="P18" s="7">
        <v>2.6606999999999998</v>
      </c>
      <c r="Q18" s="4">
        <f t="shared" si="30"/>
        <v>2.9635933333333333</v>
      </c>
      <c r="S18" s="10" t="s">
        <v>16</v>
      </c>
      <c r="T18" s="28">
        <f t="shared" si="31"/>
        <v>2.9961000000000002</v>
      </c>
      <c r="U18" s="28">
        <f t="shared" si="0"/>
        <v>3.8761999999999999</v>
      </c>
      <c r="V18" s="28">
        <f t="shared" si="1"/>
        <v>2.6509</v>
      </c>
      <c r="W18" s="28">
        <f t="shared" si="2"/>
        <v>2.8468</v>
      </c>
      <c r="X18" s="28">
        <f t="shared" si="3"/>
        <v>2.7543000000000002</v>
      </c>
      <c r="Y18" s="28">
        <f t="shared" si="4"/>
        <v>2.6736</v>
      </c>
      <c r="Z18" s="28">
        <f t="shared" si="5"/>
        <v>2.7286999999999999</v>
      </c>
      <c r="AA18" s="28">
        <f t="shared" si="6"/>
        <v>3.0369999999999999</v>
      </c>
      <c r="AB18" s="28">
        <f t="shared" si="7"/>
        <v>3.1463000000000001</v>
      </c>
      <c r="AC18" s="28">
        <f t="shared" si="8"/>
        <v>3.1663000000000001</v>
      </c>
      <c r="AD18" s="28">
        <f t="shared" si="9"/>
        <v>3.1890000000000001</v>
      </c>
      <c r="AE18" s="28">
        <f t="shared" si="10"/>
        <v>2.9380000000000002</v>
      </c>
      <c r="AF18" s="28">
        <f t="shared" si="11"/>
        <v>3.0053999999999998</v>
      </c>
      <c r="AG18" s="28">
        <f t="shared" si="12"/>
        <v>2.7846000000000002</v>
      </c>
      <c r="AH18" s="28">
        <f t="shared" si="13"/>
        <v>2.6606999999999998</v>
      </c>
      <c r="AI18" s="23">
        <f t="shared" si="13"/>
        <v>2.9635933333333333</v>
      </c>
      <c r="AK18" s="10" t="s">
        <v>16</v>
      </c>
      <c r="AL18" s="7">
        <f t="shared" si="14"/>
        <v>8</v>
      </c>
      <c r="AM18" s="7">
        <f t="shared" si="15"/>
        <v>1</v>
      </c>
      <c r="AN18" s="7">
        <f t="shared" si="16"/>
        <v>13</v>
      </c>
      <c r="AO18" s="7">
        <f t="shared" si="17"/>
        <v>9</v>
      </c>
      <c r="AP18" s="7">
        <f t="shared" si="18"/>
        <v>13</v>
      </c>
      <c r="AQ18" s="7">
        <f t="shared" si="19"/>
        <v>12</v>
      </c>
      <c r="AR18" s="7">
        <f t="shared" si="20"/>
        <v>12</v>
      </c>
      <c r="AS18" s="7">
        <f t="shared" si="21"/>
        <v>7</v>
      </c>
      <c r="AT18" s="7">
        <f t="shared" si="22"/>
        <v>6</v>
      </c>
      <c r="AU18" s="7">
        <f t="shared" si="23"/>
        <v>7</v>
      </c>
      <c r="AV18" s="7">
        <f t="shared" si="24"/>
        <v>7</v>
      </c>
      <c r="AW18" s="7">
        <f t="shared" si="25"/>
        <v>10</v>
      </c>
      <c r="AX18" s="7">
        <f t="shared" si="26"/>
        <v>7</v>
      </c>
      <c r="AY18" s="7">
        <f t="shared" si="27"/>
        <v>10</v>
      </c>
      <c r="AZ18" s="7">
        <f t="shared" si="28"/>
        <v>11</v>
      </c>
      <c r="BA18" s="4">
        <f t="shared" si="29"/>
        <v>9</v>
      </c>
    </row>
    <row r="19" spans="1:53">
      <c r="A19" s="10" t="s">
        <v>17</v>
      </c>
      <c r="B19" s="7">
        <v>3.0341</v>
      </c>
      <c r="C19" s="7">
        <v>3.2614999999999998</v>
      </c>
      <c r="D19" s="7">
        <v>3.4569000000000001</v>
      </c>
      <c r="E19" s="7">
        <v>2.4051999999999998</v>
      </c>
      <c r="F19" s="7">
        <v>3.4049999999999998</v>
      </c>
      <c r="G19" s="7">
        <v>3.0044</v>
      </c>
      <c r="H19" s="7">
        <v>2.8656999999999999</v>
      </c>
      <c r="I19" s="7">
        <v>3.5448</v>
      </c>
      <c r="J19" s="7">
        <v>2.8685</v>
      </c>
      <c r="K19" s="7">
        <v>2.6093999999999999</v>
      </c>
      <c r="L19" s="7">
        <v>2.6697000000000002</v>
      </c>
      <c r="M19" s="7">
        <v>2.7736000000000001</v>
      </c>
      <c r="N19" s="7">
        <v>2.8506999999999998</v>
      </c>
      <c r="O19" s="7">
        <v>3.1520000000000001</v>
      </c>
      <c r="P19" s="7">
        <v>3.3957999999999999</v>
      </c>
      <c r="Q19" s="4">
        <f t="shared" si="30"/>
        <v>3.0198200000000002</v>
      </c>
      <c r="S19" s="10" t="s">
        <v>17</v>
      </c>
      <c r="T19" s="28">
        <f t="shared" si="31"/>
        <v>3.0341</v>
      </c>
      <c r="U19" s="28">
        <f t="shared" si="0"/>
        <v>3.2614999999999998</v>
      </c>
      <c r="V19" s="28">
        <f t="shared" si="1"/>
        <v>3.4569000000000001</v>
      </c>
      <c r="W19" s="28">
        <f t="shared" si="2"/>
        <v>2.4051999999999998</v>
      </c>
      <c r="X19" s="28">
        <f t="shared" si="3"/>
        <v>3.4049999999999998</v>
      </c>
      <c r="Y19" s="28">
        <f t="shared" si="4"/>
        <v>3.0044</v>
      </c>
      <c r="Z19" s="28">
        <f t="shared" si="5"/>
        <v>2.8656999999999999</v>
      </c>
      <c r="AA19" s="28">
        <f t="shared" si="6"/>
        <v>3.5448</v>
      </c>
      <c r="AB19" s="28">
        <f t="shared" si="7"/>
        <v>2.8685</v>
      </c>
      <c r="AC19" s="28">
        <f t="shared" si="8"/>
        <v>2.6093999999999999</v>
      </c>
      <c r="AD19" s="28">
        <f t="shared" si="9"/>
        <v>2.6697000000000002</v>
      </c>
      <c r="AE19" s="28">
        <f t="shared" si="10"/>
        <v>2.7736000000000001</v>
      </c>
      <c r="AF19" s="28">
        <f t="shared" si="11"/>
        <v>2.8506999999999998</v>
      </c>
      <c r="AG19" s="28">
        <f t="shared" si="12"/>
        <v>3.1520000000000001</v>
      </c>
      <c r="AH19" s="28">
        <f t="shared" si="13"/>
        <v>3.3957999999999999</v>
      </c>
      <c r="AI19" s="23">
        <f t="shared" si="13"/>
        <v>3.0198200000000002</v>
      </c>
      <c r="AK19" s="10" t="s">
        <v>17</v>
      </c>
      <c r="AL19" s="7">
        <f t="shared" si="14"/>
        <v>4</v>
      </c>
      <c r="AM19" s="7">
        <f t="shared" si="15"/>
        <v>5</v>
      </c>
      <c r="AN19" s="7">
        <f t="shared" si="16"/>
        <v>2</v>
      </c>
      <c r="AO19" s="7">
        <f t="shared" si="17"/>
        <v>14</v>
      </c>
      <c r="AP19" s="7">
        <f t="shared" si="18"/>
        <v>2</v>
      </c>
      <c r="AQ19" s="7">
        <f t="shared" si="19"/>
        <v>9</v>
      </c>
      <c r="AR19" s="7">
        <f t="shared" si="20"/>
        <v>9</v>
      </c>
      <c r="AS19" s="7">
        <f t="shared" si="21"/>
        <v>1</v>
      </c>
      <c r="AT19" s="7">
        <f t="shared" si="22"/>
        <v>11</v>
      </c>
      <c r="AU19" s="7">
        <f t="shared" si="23"/>
        <v>15</v>
      </c>
      <c r="AV19" s="7">
        <f t="shared" si="24"/>
        <v>14</v>
      </c>
      <c r="AW19" s="7">
        <f t="shared" si="25"/>
        <v>14</v>
      </c>
      <c r="AX19" s="7">
        <f t="shared" si="26"/>
        <v>11</v>
      </c>
      <c r="AY19" s="7">
        <f t="shared" si="27"/>
        <v>4</v>
      </c>
      <c r="AZ19" s="7">
        <f t="shared" si="28"/>
        <v>2</v>
      </c>
      <c r="BA19" s="4">
        <f t="shared" si="29"/>
        <v>6</v>
      </c>
    </row>
    <row r="20" spans="1:53">
      <c r="A20" s="10" t="s">
        <v>18</v>
      </c>
      <c r="B20" s="7">
        <v>2.8807</v>
      </c>
      <c r="C20" s="7">
        <v>3.3342000000000001</v>
      </c>
      <c r="D20" s="7">
        <v>3.3490000000000002</v>
      </c>
      <c r="E20" s="7">
        <v>3.0604</v>
      </c>
      <c r="F20" s="7">
        <v>2.5627</v>
      </c>
      <c r="G20" s="7">
        <v>2.4639000000000002</v>
      </c>
      <c r="H20" s="7">
        <v>3.2132999999999998</v>
      </c>
      <c r="I20" s="7">
        <v>3.0472999999999999</v>
      </c>
      <c r="J20" s="7">
        <v>2.7035999999999998</v>
      </c>
      <c r="K20" s="7">
        <v>2.8073999999999999</v>
      </c>
      <c r="L20" s="7">
        <v>3.3449</v>
      </c>
      <c r="M20" s="7">
        <v>3.5771999999999999</v>
      </c>
      <c r="N20" s="7">
        <v>2.7871999999999999</v>
      </c>
      <c r="O20" s="7">
        <v>3.6017000000000001</v>
      </c>
      <c r="P20" s="7">
        <v>3.0678000000000001</v>
      </c>
      <c r="Q20" s="4">
        <f t="shared" si="30"/>
        <v>3.05342</v>
      </c>
      <c r="S20" s="10" t="s">
        <v>18</v>
      </c>
      <c r="T20" s="28">
        <f t="shared" si="31"/>
        <v>2.8807</v>
      </c>
      <c r="U20" s="28">
        <f t="shared" si="0"/>
        <v>3.3342000000000001</v>
      </c>
      <c r="V20" s="28">
        <f t="shared" si="1"/>
        <v>3.3490000000000002</v>
      </c>
      <c r="W20" s="28">
        <f t="shared" si="2"/>
        <v>3.0604</v>
      </c>
      <c r="X20" s="28">
        <f t="shared" si="3"/>
        <v>2.5627</v>
      </c>
      <c r="Y20" s="28">
        <f t="shared" si="4"/>
        <v>2.4639000000000002</v>
      </c>
      <c r="Z20" s="28">
        <f t="shared" si="5"/>
        <v>3.2132999999999998</v>
      </c>
      <c r="AA20" s="28">
        <f t="shared" si="6"/>
        <v>3.0472999999999999</v>
      </c>
      <c r="AB20" s="28">
        <f t="shared" si="7"/>
        <v>2.7035999999999998</v>
      </c>
      <c r="AC20" s="28">
        <f t="shared" si="8"/>
        <v>2.8073999999999999</v>
      </c>
      <c r="AD20" s="28">
        <f t="shared" si="9"/>
        <v>3.3449</v>
      </c>
      <c r="AE20" s="28">
        <f t="shared" si="10"/>
        <v>3.5771999999999999</v>
      </c>
      <c r="AF20" s="28">
        <f t="shared" si="11"/>
        <v>2.7871999999999999</v>
      </c>
      <c r="AG20" s="28">
        <f t="shared" si="12"/>
        <v>3.6017000000000001</v>
      </c>
      <c r="AH20" s="28">
        <f t="shared" si="13"/>
        <v>3.0678000000000001</v>
      </c>
      <c r="AI20" s="23">
        <f t="shared" si="13"/>
        <v>3.05342</v>
      </c>
      <c r="AK20" s="10" t="s">
        <v>18</v>
      </c>
      <c r="AL20" s="7">
        <f t="shared" si="14"/>
        <v>9</v>
      </c>
      <c r="AM20" s="7">
        <f t="shared" si="15"/>
        <v>3</v>
      </c>
      <c r="AN20" s="7">
        <f t="shared" si="16"/>
        <v>4</v>
      </c>
      <c r="AO20" s="7">
        <f t="shared" si="17"/>
        <v>7</v>
      </c>
      <c r="AP20" s="7">
        <f t="shared" si="18"/>
        <v>15</v>
      </c>
      <c r="AQ20" s="7">
        <f t="shared" si="19"/>
        <v>14</v>
      </c>
      <c r="AR20" s="7">
        <f t="shared" si="20"/>
        <v>3</v>
      </c>
      <c r="AS20" s="7">
        <f t="shared" si="21"/>
        <v>6</v>
      </c>
      <c r="AT20" s="7">
        <f t="shared" si="22"/>
        <v>13</v>
      </c>
      <c r="AU20" s="7">
        <f t="shared" si="23"/>
        <v>11</v>
      </c>
      <c r="AV20" s="7">
        <f t="shared" si="24"/>
        <v>6</v>
      </c>
      <c r="AW20" s="7">
        <f t="shared" si="25"/>
        <v>1</v>
      </c>
      <c r="AX20" s="7">
        <f t="shared" si="26"/>
        <v>12</v>
      </c>
      <c r="AY20" s="7">
        <f t="shared" si="27"/>
        <v>2</v>
      </c>
      <c r="AZ20" s="7">
        <f t="shared" si="28"/>
        <v>3</v>
      </c>
      <c r="BA20" s="4">
        <f t="shared" si="29"/>
        <v>5</v>
      </c>
    </row>
    <row r="21" spans="1:53">
      <c r="A21" s="10" t="s">
        <v>19</v>
      </c>
      <c r="B21" s="7">
        <v>2.8172000000000001</v>
      </c>
      <c r="C21" s="7">
        <v>3.2706</v>
      </c>
      <c r="D21" s="7">
        <v>3.4152999999999998</v>
      </c>
      <c r="E21" s="7">
        <v>3.2589999999999999</v>
      </c>
      <c r="F21" s="7">
        <v>3.5621999999999998</v>
      </c>
      <c r="G21" s="7">
        <v>3.1084000000000001</v>
      </c>
      <c r="H21" s="7">
        <v>2.8534000000000002</v>
      </c>
      <c r="I21" s="7">
        <v>2.7063000000000001</v>
      </c>
      <c r="J21" s="7">
        <v>2.7366999999999999</v>
      </c>
      <c r="K21" s="7">
        <v>4.1440999999999999</v>
      </c>
      <c r="L21" s="7">
        <v>3.6616</v>
      </c>
      <c r="M21" s="7">
        <v>2.9253999999999998</v>
      </c>
      <c r="N21" s="7">
        <v>3.3940999999999999</v>
      </c>
      <c r="O21" s="7">
        <v>3.0672999999999999</v>
      </c>
      <c r="P21" s="7">
        <v>2.5939999999999999</v>
      </c>
      <c r="Q21" s="4">
        <f t="shared" si="30"/>
        <v>3.1677066666666671</v>
      </c>
      <c r="S21" s="10" t="s">
        <v>19</v>
      </c>
      <c r="T21" s="28">
        <f t="shared" si="31"/>
        <v>2.8172000000000001</v>
      </c>
      <c r="U21" s="28">
        <f t="shared" si="0"/>
        <v>3.2706</v>
      </c>
      <c r="V21" s="28">
        <f t="shared" si="1"/>
        <v>3.4152999999999998</v>
      </c>
      <c r="W21" s="28">
        <f t="shared" si="2"/>
        <v>3.2589999999999999</v>
      </c>
      <c r="X21" s="28">
        <f t="shared" si="3"/>
        <v>3.5621999999999998</v>
      </c>
      <c r="Y21" s="28">
        <f t="shared" si="4"/>
        <v>3.1084000000000001</v>
      </c>
      <c r="Z21" s="28">
        <f t="shared" si="5"/>
        <v>2.8534000000000002</v>
      </c>
      <c r="AA21" s="28">
        <f t="shared" si="6"/>
        <v>2.7063000000000001</v>
      </c>
      <c r="AB21" s="28">
        <f t="shared" si="7"/>
        <v>2.7366999999999999</v>
      </c>
      <c r="AC21" s="28">
        <f t="shared" si="8"/>
        <v>4.1440999999999999</v>
      </c>
      <c r="AD21" s="28">
        <f t="shared" si="9"/>
        <v>3.6616</v>
      </c>
      <c r="AE21" s="28">
        <f t="shared" si="10"/>
        <v>2.9253999999999998</v>
      </c>
      <c r="AF21" s="28">
        <f t="shared" si="11"/>
        <v>3.3940999999999999</v>
      </c>
      <c r="AG21" s="28">
        <f t="shared" si="12"/>
        <v>3.0672999999999999</v>
      </c>
      <c r="AH21" s="28">
        <f t="shared" si="13"/>
        <v>2.5939999999999999</v>
      </c>
      <c r="AI21" s="23">
        <f t="shared" si="13"/>
        <v>3.1677066666666671</v>
      </c>
      <c r="AK21" s="10" t="s">
        <v>19</v>
      </c>
      <c r="AL21" s="7">
        <f t="shared" si="14"/>
        <v>11</v>
      </c>
      <c r="AM21" s="7">
        <f t="shared" si="15"/>
        <v>4</v>
      </c>
      <c r="AN21" s="7">
        <f t="shared" si="16"/>
        <v>3</v>
      </c>
      <c r="AO21" s="7">
        <f t="shared" si="17"/>
        <v>4</v>
      </c>
      <c r="AP21" s="7">
        <f t="shared" si="18"/>
        <v>1</v>
      </c>
      <c r="AQ21" s="7">
        <f t="shared" si="19"/>
        <v>5</v>
      </c>
      <c r="AR21" s="7">
        <f t="shared" si="20"/>
        <v>10</v>
      </c>
      <c r="AS21" s="7">
        <f t="shared" si="21"/>
        <v>11</v>
      </c>
      <c r="AT21" s="7">
        <f t="shared" si="22"/>
        <v>12</v>
      </c>
      <c r="AU21" s="7">
        <f t="shared" si="23"/>
        <v>1</v>
      </c>
      <c r="AV21" s="7">
        <f t="shared" si="24"/>
        <v>2</v>
      </c>
      <c r="AW21" s="7">
        <f t="shared" si="25"/>
        <v>11</v>
      </c>
      <c r="AX21" s="7">
        <f t="shared" si="26"/>
        <v>1</v>
      </c>
      <c r="AY21" s="7">
        <f t="shared" si="27"/>
        <v>5</v>
      </c>
      <c r="AZ21" s="7">
        <f t="shared" si="28"/>
        <v>12</v>
      </c>
      <c r="BA21" s="4">
        <f t="shared" si="29"/>
        <v>1</v>
      </c>
    </row>
    <row r="22" spans="1:53">
      <c r="A22" s="10" t="s">
        <v>20</v>
      </c>
      <c r="B22" s="7">
        <v>2.7368000000000001</v>
      </c>
      <c r="C22" s="7">
        <v>2.7433999999999998</v>
      </c>
      <c r="D22" s="7">
        <v>3.0032000000000001</v>
      </c>
      <c r="E22" s="7">
        <v>3.1865999999999999</v>
      </c>
      <c r="F22" s="7">
        <v>2.9216000000000002</v>
      </c>
      <c r="G22" s="7">
        <v>3.4106000000000001</v>
      </c>
      <c r="H22" s="7">
        <v>3.1941999999999999</v>
      </c>
      <c r="I22" s="7">
        <v>2.8832</v>
      </c>
      <c r="J22" s="7">
        <v>3.1313</v>
      </c>
      <c r="K22" s="7">
        <v>2.9417</v>
      </c>
      <c r="L22" s="7">
        <v>2.7721</v>
      </c>
      <c r="M22" s="7">
        <v>2.8439999999999999</v>
      </c>
      <c r="N22" s="7">
        <v>2.7439</v>
      </c>
      <c r="O22" s="7">
        <v>2.7450999999999999</v>
      </c>
      <c r="P22" s="7">
        <v>2.9375</v>
      </c>
      <c r="Q22" s="4">
        <f t="shared" si="30"/>
        <v>2.946346666666666</v>
      </c>
      <c r="S22" s="10" t="s">
        <v>20</v>
      </c>
      <c r="T22" s="28">
        <f t="shared" si="31"/>
        <v>2.7368000000000001</v>
      </c>
      <c r="U22" s="28">
        <f t="shared" si="0"/>
        <v>2.7433999999999998</v>
      </c>
      <c r="V22" s="28">
        <f t="shared" si="1"/>
        <v>3.0032000000000001</v>
      </c>
      <c r="W22" s="28">
        <f t="shared" si="2"/>
        <v>3.1865999999999999</v>
      </c>
      <c r="X22" s="28">
        <f t="shared" si="3"/>
        <v>2.9216000000000002</v>
      </c>
      <c r="Y22" s="28">
        <f t="shared" si="4"/>
        <v>3.4106000000000001</v>
      </c>
      <c r="Z22" s="28">
        <f t="shared" si="5"/>
        <v>3.1941999999999999</v>
      </c>
      <c r="AA22" s="28">
        <f t="shared" si="6"/>
        <v>2.8832</v>
      </c>
      <c r="AB22" s="28">
        <f t="shared" si="7"/>
        <v>3.1313</v>
      </c>
      <c r="AC22" s="28">
        <f t="shared" si="8"/>
        <v>2.9417</v>
      </c>
      <c r="AD22" s="28">
        <f t="shared" si="9"/>
        <v>2.7721</v>
      </c>
      <c r="AE22" s="28">
        <f t="shared" si="10"/>
        <v>2.8439999999999999</v>
      </c>
      <c r="AF22" s="28">
        <f t="shared" si="11"/>
        <v>2.7439</v>
      </c>
      <c r="AG22" s="28">
        <f t="shared" si="12"/>
        <v>2.7450999999999999</v>
      </c>
      <c r="AH22" s="28">
        <f t="shared" si="13"/>
        <v>2.9375</v>
      </c>
      <c r="AI22" s="23">
        <f t="shared" si="13"/>
        <v>2.946346666666666</v>
      </c>
      <c r="AK22" s="10" t="s">
        <v>20</v>
      </c>
      <c r="AL22" s="7">
        <f t="shared" si="14"/>
        <v>14</v>
      </c>
      <c r="AM22" s="7">
        <f t="shared" si="15"/>
        <v>10</v>
      </c>
      <c r="AN22" s="7">
        <f t="shared" si="16"/>
        <v>7</v>
      </c>
      <c r="AO22" s="7">
        <f t="shared" si="17"/>
        <v>5</v>
      </c>
      <c r="AP22" s="7">
        <f t="shared" si="18"/>
        <v>10</v>
      </c>
      <c r="AQ22" s="7">
        <f t="shared" si="19"/>
        <v>1</v>
      </c>
      <c r="AR22" s="7">
        <f t="shared" si="20"/>
        <v>4</v>
      </c>
      <c r="AS22" s="7">
        <f t="shared" si="21"/>
        <v>10</v>
      </c>
      <c r="AT22" s="7">
        <f t="shared" si="22"/>
        <v>7</v>
      </c>
      <c r="AU22" s="7">
        <f t="shared" si="23"/>
        <v>9</v>
      </c>
      <c r="AV22" s="7">
        <f t="shared" si="24"/>
        <v>13</v>
      </c>
      <c r="AW22" s="7">
        <f t="shared" si="25"/>
        <v>13</v>
      </c>
      <c r="AX22" s="7">
        <f t="shared" si="26"/>
        <v>13</v>
      </c>
      <c r="AY22" s="7">
        <f t="shared" si="27"/>
        <v>11</v>
      </c>
      <c r="AZ22" s="7">
        <f t="shared" si="28"/>
        <v>6</v>
      </c>
      <c r="BA22" s="4">
        <f t="shared" si="29"/>
        <v>10</v>
      </c>
    </row>
    <row r="23" spans="1:53">
      <c r="A23" s="10" t="s">
        <v>21</v>
      </c>
      <c r="B23" s="7">
        <v>2.9965000000000002</v>
      </c>
      <c r="C23" s="7">
        <v>3.8035999999999999</v>
      </c>
      <c r="D23" s="7">
        <v>2.8658000000000001</v>
      </c>
      <c r="E23" s="7">
        <v>2.5371999999999999</v>
      </c>
      <c r="F23" s="7">
        <v>2.8883999999999999</v>
      </c>
      <c r="G23" s="7">
        <v>2.4506000000000001</v>
      </c>
      <c r="H23" s="7">
        <v>2.6442000000000001</v>
      </c>
      <c r="I23" s="7">
        <v>3.18</v>
      </c>
      <c r="J23" s="7">
        <v>3.1983000000000001</v>
      </c>
      <c r="K23" s="7">
        <v>3.6652</v>
      </c>
      <c r="L23" s="7">
        <v>3.0760999999999998</v>
      </c>
      <c r="M23" s="7">
        <v>3.2256999999999998</v>
      </c>
      <c r="N23" s="7">
        <v>3.327</v>
      </c>
      <c r="O23" s="7">
        <v>2.4784000000000002</v>
      </c>
      <c r="P23" s="7">
        <v>2.5777000000000001</v>
      </c>
      <c r="Q23" s="4">
        <f t="shared" si="30"/>
        <v>2.9943133333333329</v>
      </c>
      <c r="S23" s="10" t="s">
        <v>21</v>
      </c>
      <c r="T23" s="28">
        <f>B23</f>
        <v>2.9965000000000002</v>
      </c>
      <c r="U23" s="28">
        <f t="shared" si="0"/>
        <v>3.8035999999999999</v>
      </c>
      <c r="V23" s="28">
        <f t="shared" si="1"/>
        <v>2.8658000000000001</v>
      </c>
      <c r="W23" s="28">
        <f t="shared" si="2"/>
        <v>2.5371999999999999</v>
      </c>
      <c r="X23" s="28">
        <f t="shared" si="3"/>
        <v>2.8883999999999999</v>
      </c>
      <c r="Y23" s="28">
        <f t="shared" si="4"/>
        <v>2.4506000000000001</v>
      </c>
      <c r="Z23" s="28">
        <f t="shared" si="5"/>
        <v>2.6442000000000001</v>
      </c>
      <c r="AA23" s="28">
        <f t="shared" si="6"/>
        <v>3.18</v>
      </c>
      <c r="AB23" s="28">
        <f t="shared" si="7"/>
        <v>3.1983000000000001</v>
      </c>
      <c r="AC23" s="28">
        <f t="shared" si="8"/>
        <v>3.6652</v>
      </c>
      <c r="AD23" s="28">
        <f t="shared" si="9"/>
        <v>3.0760999999999998</v>
      </c>
      <c r="AE23" s="28">
        <f t="shared" si="10"/>
        <v>3.2256999999999998</v>
      </c>
      <c r="AF23" s="28">
        <f t="shared" si="11"/>
        <v>3.327</v>
      </c>
      <c r="AG23" s="28">
        <f t="shared" si="12"/>
        <v>2.4784000000000002</v>
      </c>
      <c r="AH23" s="28">
        <f t="shared" si="13"/>
        <v>2.5777000000000001</v>
      </c>
      <c r="AI23" s="23">
        <f t="shared" si="13"/>
        <v>2.9943133333333329</v>
      </c>
      <c r="AK23" s="10" t="s">
        <v>21</v>
      </c>
      <c r="AL23" s="7">
        <f t="shared" si="14"/>
        <v>7</v>
      </c>
      <c r="AM23" s="7">
        <f t="shared" si="15"/>
        <v>2</v>
      </c>
      <c r="AN23" s="7">
        <f t="shared" si="16"/>
        <v>9</v>
      </c>
      <c r="AO23" s="7">
        <f t="shared" si="17"/>
        <v>10</v>
      </c>
      <c r="AP23" s="7">
        <f t="shared" si="18"/>
        <v>11</v>
      </c>
      <c r="AQ23" s="7">
        <f t="shared" si="19"/>
        <v>15</v>
      </c>
      <c r="AR23" s="7">
        <f t="shared" si="20"/>
        <v>13</v>
      </c>
      <c r="AS23" s="7">
        <f t="shared" si="21"/>
        <v>4</v>
      </c>
      <c r="AT23" s="7">
        <f t="shared" si="22"/>
        <v>5</v>
      </c>
      <c r="AU23" s="7">
        <f t="shared" si="23"/>
        <v>2</v>
      </c>
      <c r="AV23" s="7">
        <f t="shared" si="24"/>
        <v>9</v>
      </c>
      <c r="AW23" s="7">
        <f t="shared" si="25"/>
        <v>4</v>
      </c>
      <c r="AX23" s="7">
        <f t="shared" si="26"/>
        <v>2</v>
      </c>
      <c r="AY23" s="7">
        <f t="shared" si="27"/>
        <v>15</v>
      </c>
      <c r="AZ23" s="7">
        <f t="shared" si="28"/>
        <v>13</v>
      </c>
      <c r="BA23" s="4">
        <f t="shared" si="29"/>
        <v>8</v>
      </c>
    </row>
    <row r="24" spans="1:53">
      <c r="A24" s="12" t="s">
        <v>0</v>
      </c>
      <c r="B24" s="4">
        <f>AVERAGE(B9:B23)</f>
        <v>2.9535733333333329</v>
      </c>
      <c r="C24" s="4">
        <f t="shared" ref="C24:P24" si="32">AVERAGE(C9:C23)</f>
        <v>2.9526266666666672</v>
      </c>
      <c r="D24" s="4">
        <f t="shared" si="32"/>
        <v>2.9857799999999997</v>
      </c>
      <c r="E24" s="4">
        <f t="shared" si="32"/>
        <v>2.8684466666666664</v>
      </c>
      <c r="F24" s="4">
        <f t="shared" si="32"/>
        <v>3.0569866666666661</v>
      </c>
      <c r="G24" s="4">
        <f t="shared" si="32"/>
        <v>2.9790933333333336</v>
      </c>
      <c r="H24" s="4">
        <f t="shared" si="32"/>
        <v>2.9371266666666664</v>
      </c>
      <c r="I24" s="4">
        <f t="shared" si="32"/>
        <v>2.9442066666666666</v>
      </c>
      <c r="J24" s="4">
        <f t="shared" si="32"/>
        <v>3.014346666666667</v>
      </c>
      <c r="K24" s="4">
        <f t="shared" si="32"/>
        <v>3.1137199999999998</v>
      </c>
      <c r="L24" s="4">
        <f t="shared" si="32"/>
        <v>3.1630200000000004</v>
      </c>
      <c r="M24" s="4">
        <f t="shared" si="32"/>
        <v>3.0762666666666663</v>
      </c>
      <c r="N24" s="4">
        <f t="shared" si="32"/>
        <v>2.9781133333333334</v>
      </c>
      <c r="O24" s="4">
        <f t="shared" si="32"/>
        <v>3.0199466666666672</v>
      </c>
      <c r="P24" s="4">
        <f t="shared" si="32"/>
        <v>2.8634466666666669</v>
      </c>
      <c r="Q24" s="4">
        <f>AVERAGE(B9:P23)</f>
        <v>2.9937799999999992</v>
      </c>
      <c r="S24" s="12" t="s">
        <v>0</v>
      </c>
      <c r="T24" s="23">
        <f>B24</f>
        <v>2.9535733333333329</v>
      </c>
      <c r="U24" s="23">
        <f t="shared" si="0"/>
        <v>2.9526266666666672</v>
      </c>
      <c r="V24" s="23">
        <f t="shared" si="1"/>
        <v>2.9857799999999997</v>
      </c>
      <c r="W24" s="23">
        <f t="shared" si="2"/>
        <v>2.8684466666666664</v>
      </c>
      <c r="X24" s="23">
        <f t="shared" si="3"/>
        <v>3.0569866666666661</v>
      </c>
      <c r="Y24" s="23">
        <f t="shared" si="4"/>
        <v>2.9790933333333336</v>
      </c>
      <c r="Z24" s="23">
        <f t="shared" si="5"/>
        <v>2.9371266666666664</v>
      </c>
      <c r="AA24" s="23">
        <f t="shared" si="6"/>
        <v>2.9442066666666666</v>
      </c>
      <c r="AB24" s="23">
        <f t="shared" si="7"/>
        <v>3.014346666666667</v>
      </c>
      <c r="AC24" s="23">
        <f t="shared" si="8"/>
        <v>3.1137199999999998</v>
      </c>
      <c r="AD24" s="23">
        <f t="shared" si="9"/>
        <v>3.1630200000000004</v>
      </c>
      <c r="AE24" s="23">
        <f t="shared" si="10"/>
        <v>3.0762666666666663</v>
      </c>
      <c r="AF24" s="23">
        <f t="shared" si="11"/>
        <v>2.9781133333333334</v>
      </c>
      <c r="AG24" s="23">
        <f t="shared" si="12"/>
        <v>3.0199466666666672</v>
      </c>
      <c r="AH24" s="23">
        <f t="shared" si="13"/>
        <v>2.8634466666666669</v>
      </c>
      <c r="AI24" s="23">
        <f t="shared" ref="AI24" si="33">Q24</f>
        <v>2.9937799999999992</v>
      </c>
    </row>
    <row r="28" spans="1:53">
      <c r="A28" t="s">
        <v>88</v>
      </c>
      <c r="S28" t="s">
        <v>78</v>
      </c>
      <c r="AK28" t="s">
        <v>77</v>
      </c>
    </row>
    <row r="30" spans="1:53">
      <c r="A30" t="s">
        <v>22</v>
      </c>
    </row>
    <row r="31" spans="1:53">
      <c r="A31" s="3" t="s">
        <v>66</v>
      </c>
      <c r="B31" s="3" t="s">
        <v>48</v>
      </c>
      <c r="C31" s="3" t="s">
        <v>49</v>
      </c>
      <c r="D31" s="3" t="s">
        <v>50</v>
      </c>
      <c r="E31" s="3" t="s">
        <v>51</v>
      </c>
      <c r="F31" s="3" t="s">
        <v>52</v>
      </c>
      <c r="G31" s="3" t="s">
        <v>53</v>
      </c>
      <c r="H31" s="3" t="s">
        <v>54</v>
      </c>
      <c r="I31" s="3" t="s">
        <v>55</v>
      </c>
      <c r="J31" s="3" t="s">
        <v>56</v>
      </c>
      <c r="K31" s="3" t="s">
        <v>57</v>
      </c>
      <c r="L31" s="3" t="s">
        <v>58</v>
      </c>
      <c r="M31" s="3" t="s">
        <v>59</v>
      </c>
      <c r="N31" s="3" t="s">
        <v>60</v>
      </c>
      <c r="O31" s="3" t="s">
        <v>61</v>
      </c>
      <c r="P31" s="3" t="s">
        <v>62</v>
      </c>
      <c r="Q31" s="12" t="s">
        <v>0</v>
      </c>
      <c r="S31" s="8" t="s">
        <v>66</v>
      </c>
      <c r="T31" s="8" t="s">
        <v>48</v>
      </c>
      <c r="U31" s="8" t="s">
        <v>49</v>
      </c>
      <c r="V31" s="8" t="s">
        <v>50</v>
      </c>
      <c r="W31" s="8" t="s">
        <v>51</v>
      </c>
      <c r="X31" s="8" t="s">
        <v>52</v>
      </c>
      <c r="Y31" s="8" t="s">
        <v>53</v>
      </c>
      <c r="Z31" s="8" t="s">
        <v>54</v>
      </c>
      <c r="AA31" s="8" t="s">
        <v>55</v>
      </c>
      <c r="AB31" s="8" t="s">
        <v>56</v>
      </c>
      <c r="AC31" s="8" t="s">
        <v>57</v>
      </c>
      <c r="AD31" s="8" t="s">
        <v>58</v>
      </c>
      <c r="AE31" s="8" t="s">
        <v>59</v>
      </c>
      <c r="AF31" s="8" t="s">
        <v>60</v>
      </c>
      <c r="AG31" s="8" t="s">
        <v>61</v>
      </c>
      <c r="AH31" s="8" t="s">
        <v>62</v>
      </c>
      <c r="AI31" s="12" t="s">
        <v>0</v>
      </c>
      <c r="AK31" s="8" t="s">
        <v>66</v>
      </c>
      <c r="AL31" s="8" t="s">
        <v>48</v>
      </c>
      <c r="AM31" s="8" t="s">
        <v>49</v>
      </c>
      <c r="AN31" s="8" t="s">
        <v>50</v>
      </c>
      <c r="AO31" s="8" t="s">
        <v>51</v>
      </c>
      <c r="AP31" s="8" t="s">
        <v>52</v>
      </c>
      <c r="AQ31" s="8" t="s">
        <v>53</v>
      </c>
      <c r="AR31" s="8" t="s">
        <v>54</v>
      </c>
      <c r="AS31" s="8" t="s">
        <v>55</v>
      </c>
      <c r="AT31" s="8" t="s">
        <v>56</v>
      </c>
      <c r="AU31" s="8" t="s">
        <v>57</v>
      </c>
      <c r="AV31" s="8" t="s">
        <v>58</v>
      </c>
      <c r="AW31" s="8" t="s">
        <v>59</v>
      </c>
      <c r="AX31" s="8" t="s">
        <v>60</v>
      </c>
      <c r="AY31" s="8" t="s">
        <v>61</v>
      </c>
      <c r="AZ31" s="8" t="s">
        <v>62</v>
      </c>
      <c r="BA31" s="12" t="s">
        <v>4</v>
      </c>
    </row>
    <row r="32" spans="1:53">
      <c r="A32" s="10" t="s">
        <v>5</v>
      </c>
      <c r="B32" s="7">
        <v>2.7332999999999998</v>
      </c>
      <c r="C32" s="7">
        <v>3.2</v>
      </c>
      <c r="D32" s="7">
        <v>3.8</v>
      </c>
      <c r="E32" s="7">
        <v>2.8666</v>
      </c>
      <c r="F32" s="7">
        <v>2.7332999999999998</v>
      </c>
      <c r="G32" s="7">
        <v>3.0666000000000002</v>
      </c>
      <c r="H32" s="7">
        <v>3.1333000000000002</v>
      </c>
      <c r="I32" s="7">
        <v>3.1333000000000002</v>
      </c>
      <c r="J32" s="7">
        <v>2.8</v>
      </c>
      <c r="K32" s="7">
        <v>2.8</v>
      </c>
      <c r="L32" s="7">
        <v>3.4666000000000001</v>
      </c>
      <c r="M32" s="7">
        <v>3</v>
      </c>
      <c r="N32" s="7">
        <v>3.4</v>
      </c>
      <c r="O32" s="7">
        <v>3.6665999999999999</v>
      </c>
      <c r="P32" s="7">
        <v>3</v>
      </c>
      <c r="Q32" s="4">
        <f>AVERAGE(B32:P32)</f>
        <v>3.1199733333333333</v>
      </c>
      <c r="S32" s="10" t="s">
        <v>5</v>
      </c>
      <c r="T32" s="28">
        <f>B32</f>
        <v>2.7332999999999998</v>
      </c>
      <c r="U32" s="28">
        <f t="shared" ref="U32:U47" si="34">C32</f>
        <v>3.2</v>
      </c>
      <c r="V32" s="28">
        <f t="shared" ref="V32:V47" si="35">D32</f>
        <v>3.8</v>
      </c>
      <c r="W32" s="28">
        <f t="shared" ref="W32:W47" si="36">E32</f>
        <v>2.8666</v>
      </c>
      <c r="X32" s="28">
        <f t="shared" ref="X32:X47" si="37">F32</f>
        <v>2.7332999999999998</v>
      </c>
      <c r="Y32" s="28">
        <f t="shared" ref="Y32:Y47" si="38">G32</f>
        <v>3.0666000000000002</v>
      </c>
      <c r="Z32" s="28">
        <f t="shared" ref="Z32:Z47" si="39">H32</f>
        <v>3.1333000000000002</v>
      </c>
      <c r="AA32" s="28">
        <f t="shared" ref="AA32:AA47" si="40">I32</f>
        <v>3.1333000000000002</v>
      </c>
      <c r="AB32" s="28">
        <f t="shared" ref="AB32:AB47" si="41">J32</f>
        <v>2.8</v>
      </c>
      <c r="AC32" s="28">
        <f t="shared" ref="AC32:AC47" si="42">K32</f>
        <v>2.8</v>
      </c>
      <c r="AD32" s="28">
        <f t="shared" ref="AD32:AD47" si="43">L32</f>
        <v>3.4666000000000001</v>
      </c>
      <c r="AE32" s="28">
        <f t="shared" ref="AE32:AE47" si="44">M32</f>
        <v>3</v>
      </c>
      <c r="AF32" s="28">
        <f t="shared" ref="AF32:AF47" si="45">N32</f>
        <v>3.4</v>
      </c>
      <c r="AG32" s="28">
        <f t="shared" ref="AG32:AG47" si="46">O32</f>
        <v>3.6665999999999999</v>
      </c>
      <c r="AH32" s="28">
        <f t="shared" ref="AH32:AH47" si="47">P32</f>
        <v>3</v>
      </c>
      <c r="AI32" s="23">
        <f>Q32</f>
        <v>3.1199733333333333</v>
      </c>
      <c r="AK32" s="10" t="s">
        <v>5</v>
      </c>
      <c r="AL32" s="7">
        <f>RANK(T32,T$32:T$46)</f>
        <v>10</v>
      </c>
      <c r="AM32" s="7">
        <f t="shared" ref="AM32:AM46" si="48">RANK(U32,U$32:U$46)</f>
        <v>3</v>
      </c>
      <c r="AN32" s="7">
        <f t="shared" ref="AN32:AN46" si="49">RANK(V32,V$32:V$46)</f>
        <v>1</v>
      </c>
      <c r="AO32" s="7">
        <f t="shared" ref="AO32:AO46" si="50">RANK(W32,W$32:W$46)</f>
        <v>10</v>
      </c>
      <c r="AP32" s="7">
        <f t="shared" ref="AP32:AP46" si="51">RANK(X32,X$32:X$46)</f>
        <v>12</v>
      </c>
      <c r="AQ32" s="7">
        <f t="shared" ref="AQ32:AQ46" si="52">RANK(Y32,Y$32:Y$46)</f>
        <v>7</v>
      </c>
      <c r="AR32" s="7">
        <f t="shared" ref="AR32:AR46" si="53">RANK(Z32,Z$32:Z$46)</f>
        <v>6</v>
      </c>
      <c r="AS32" s="7">
        <f t="shared" ref="AS32:AS46" si="54">RANK(AA32,AA$32:AA$46)</f>
        <v>7</v>
      </c>
      <c r="AT32" s="7">
        <f t="shared" ref="AT32:AT46" si="55">RANK(AB32,AB$32:AB$46)</f>
        <v>11</v>
      </c>
      <c r="AU32" s="7">
        <f t="shared" ref="AU32:AU46" si="56">RANK(AC32,AC$32:AC$46)</f>
        <v>10</v>
      </c>
      <c r="AV32" s="7">
        <f t="shared" ref="AV32:AV46" si="57">RANK(AD32,AD$32:AD$46)</f>
        <v>3</v>
      </c>
      <c r="AW32" s="7">
        <f t="shared" ref="AW32:AW46" si="58">RANK(AE32,AE$32:AE$46)</f>
        <v>5</v>
      </c>
      <c r="AX32" s="7">
        <f t="shared" ref="AX32:AX46" si="59">RANK(AF32,AF$32:AF$46)</f>
        <v>1</v>
      </c>
      <c r="AY32" s="7">
        <f t="shared" ref="AY32:AY46" si="60">RANK(AG32,AG$32:AG$46)</f>
        <v>3</v>
      </c>
      <c r="AZ32" s="7">
        <f t="shared" ref="AZ32:AZ46" si="61">RANK(AH32,AH$32:AH$46)</f>
        <v>5</v>
      </c>
      <c r="BA32" s="4">
        <f>RANK(AI32,AI$32:AI$46)</f>
        <v>2</v>
      </c>
    </row>
    <row r="33" spans="1:53">
      <c r="A33" s="10" t="s">
        <v>6</v>
      </c>
      <c r="B33" s="7">
        <v>3.0666000000000002</v>
      </c>
      <c r="C33" s="7">
        <v>2.8666</v>
      </c>
      <c r="D33" s="7">
        <v>2.8666</v>
      </c>
      <c r="E33" s="7">
        <v>2.6</v>
      </c>
      <c r="F33" s="7">
        <v>2.9333</v>
      </c>
      <c r="G33" s="7">
        <v>3.4666000000000001</v>
      </c>
      <c r="H33" s="7">
        <v>3.4</v>
      </c>
      <c r="I33" s="7">
        <v>2.8666</v>
      </c>
      <c r="J33" s="7">
        <v>3.8666</v>
      </c>
      <c r="K33" s="7">
        <v>2.7332999999999998</v>
      </c>
      <c r="L33" s="7">
        <v>2.6</v>
      </c>
      <c r="M33" s="7">
        <v>3.2665999999999999</v>
      </c>
      <c r="N33" s="7">
        <v>2.4666000000000001</v>
      </c>
      <c r="O33" s="7">
        <v>3.4666000000000001</v>
      </c>
      <c r="P33" s="7">
        <v>3.8</v>
      </c>
      <c r="Q33" s="4">
        <f t="shared" ref="Q33:Q46" si="62">AVERAGE(B33:P33)</f>
        <v>3.0843999999999996</v>
      </c>
      <c r="S33" s="10" t="s">
        <v>6</v>
      </c>
      <c r="T33" s="28">
        <f t="shared" ref="T33:T47" si="63">B33</f>
        <v>3.0666000000000002</v>
      </c>
      <c r="U33" s="28">
        <f t="shared" si="34"/>
        <v>2.8666</v>
      </c>
      <c r="V33" s="28">
        <f t="shared" si="35"/>
        <v>2.8666</v>
      </c>
      <c r="W33" s="28">
        <f t="shared" si="36"/>
        <v>2.6</v>
      </c>
      <c r="X33" s="28">
        <f t="shared" si="37"/>
        <v>2.9333</v>
      </c>
      <c r="Y33" s="28">
        <f t="shared" si="38"/>
        <v>3.4666000000000001</v>
      </c>
      <c r="Z33" s="28">
        <f t="shared" si="39"/>
        <v>3.4</v>
      </c>
      <c r="AA33" s="28">
        <f t="shared" si="40"/>
        <v>2.8666</v>
      </c>
      <c r="AB33" s="28">
        <f t="shared" si="41"/>
        <v>3.8666</v>
      </c>
      <c r="AC33" s="28">
        <f t="shared" si="42"/>
        <v>2.7332999999999998</v>
      </c>
      <c r="AD33" s="28">
        <f t="shared" si="43"/>
        <v>2.6</v>
      </c>
      <c r="AE33" s="28">
        <f t="shared" si="44"/>
        <v>3.2665999999999999</v>
      </c>
      <c r="AF33" s="28">
        <f t="shared" si="45"/>
        <v>2.4666000000000001</v>
      </c>
      <c r="AG33" s="28">
        <f t="shared" si="46"/>
        <v>3.4666000000000001</v>
      </c>
      <c r="AH33" s="28">
        <f t="shared" si="47"/>
        <v>3.8</v>
      </c>
      <c r="AI33" s="23">
        <f t="shared" ref="AI33:AI47" si="64">Q33</f>
        <v>3.0843999999999996</v>
      </c>
      <c r="AK33" s="10" t="s">
        <v>6</v>
      </c>
      <c r="AL33" s="7">
        <f t="shared" ref="AL33:AL46" si="65">RANK(T33,T$32:T$46)</f>
        <v>5</v>
      </c>
      <c r="AM33" s="7">
        <f t="shared" si="48"/>
        <v>10</v>
      </c>
      <c r="AN33" s="7">
        <f t="shared" si="49"/>
        <v>8</v>
      </c>
      <c r="AO33" s="7">
        <f t="shared" si="50"/>
        <v>15</v>
      </c>
      <c r="AP33" s="7">
        <f t="shared" si="51"/>
        <v>10</v>
      </c>
      <c r="AQ33" s="7">
        <f t="shared" si="52"/>
        <v>3</v>
      </c>
      <c r="AR33" s="7">
        <f t="shared" si="53"/>
        <v>5</v>
      </c>
      <c r="AS33" s="7">
        <f t="shared" si="54"/>
        <v>13</v>
      </c>
      <c r="AT33" s="7">
        <f t="shared" si="55"/>
        <v>1</v>
      </c>
      <c r="AU33" s="7">
        <f t="shared" si="56"/>
        <v>12</v>
      </c>
      <c r="AV33" s="7">
        <f t="shared" si="57"/>
        <v>11</v>
      </c>
      <c r="AW33" s="7">
        <f t="shared" si="58"/>
        <v>4</v>
      </c>
      <c r="AX33" s="7">
        <f t="shared" si="59"/>
        <v>14</v>
      </c>
      <c r="AY33" s="7">
        <f t="shared" si="60"/>
        <v>5</v>
      </c>
      <c r="AZ33" s="7">
        <f t="shared" si="61"/>
        <v>1</v>
      </c>
      <c r="BA33" s="4">
        <f t="shared" ref="BA33:BA46" si="66">RANK(AI33,AI$32:AI$46)</f>
        <v>3</v>
      </c>
    </row>
    <row r="34" spans="1:53">
      <c r="A34" s="10" t="s">
        <v>7</v>
      </c>
      <c r="B34" s="7">
        <v>2.9333</v>
      </c>
      <c r="C34" s="7">
        <v>2.8</v>
      </c>
      <c r="D34" s="7">
        <v>2.8666</v>
      </c>
      <c r="E34" s="7">
        <v>2.9333</v>
      </c>
      <c r="F34" s="7">
        <v>3</v>
      </c>
      <c r="G34" s="7">
        <v>3.2</v>
      </c>
      <c r="H34" s="7">
        <v>2.5333000000000001</v>
      </c>
      <c r="I34" s="7">
        <v>3.3332999999999999</v>
      </c>
      <c r="J34" s="7">
        <v>2.4</v>
      </c>
      <c r="K34" s="7">
        <v>2.8666</v>
      </c>
      <c r="L34" s="7">
        <v>2.9333</v>
      </c>
      <c r="M34" s="7">
        <v>2.6</v>
      </c>
      <c r="N34" s="7">
        <v>3.2665999999999999</v>
      </c>
      <c r="O34" s="7">
        <v>3</v>
      </c>
      <c r="P34" s="7">
        <v>2.6665999999999999</v>
      </c>
      <c r="Q34" s="4">
        <f t="shared" si="62"/>
        <v>2.8888599999999998</v>
      </c>
      <c r="S34" s="10" t="s">
        <v>7</v>
      </c>
      <c r="T34" s="28">
        <f t="shared" si="63"/>
        <v>2.9333</v>
      </c>
      <c r="U34" s="28">
        <f t="shared" si="34"/>
        <v>2.8</v>
      </c>
      <c r="V34" s="28">
        <f t="shared" si="35"/>
        <v>2.8666</v>
      </c>
      <c r="W34" s="28">
        <f t="shared" si="36"/>
        <v>2.9333</v>
      </c>
      <c r="X34" s="28">
        <f t="shared" si="37"/>
        <v>3</v>
      </c>
      <c r="Y34" s="28">
        <f t="shared" si="38"/>
        <v>3.2</v>
      </c>
      <c r="Z34" s="28">
        <f t="shared" si="39"/>
        <v>2.5333000000000001</v>
      </c>
      <c r="AA34" s="28">
        <f t="shared" si="40"/>
        <v>3.3332999999999999</v>
      </c>
      <c r="AB34" s="28">
        <f t="shared" si="41"/>
        <v>2.4</v>
      </c>
      <c r="AC34" s="28">
        <f t="shared" si="42"/>
        <v>2.8666</v>
      </c>
      <c r="AD34" s="28">
        <f t="shared" si="43"/>
        <v>2.9333</v>
      </c>
      <c r="AE34" s="28">
        <f t="shared" si="44"/>
        <v>2.6</v>
      </c>
      <c r="AF34" s="28">
        <f t="shared" si="45"/>
        <v>3.2665999999999999</v>
      </c>
      <c r="AG34" s="28">
        <f t="shared" si="46"/>
        <v>3</v>
      </c>
      <c r="AH34" s="28">
        <f t="shared" si="47"/>
        <v>2.6665999999999999</v>
      </c>
      <c r="AI34" s="23">
        <f t="shared" si="64"/>
        <v>2.8888599999999998</v>
      </c>
      <c r="AK34" s="10" t="s">
        <v>7</v>
      </c>
      <c r="AL34" s="7">
        <f t="shared" si="65"/>
        <v>8</v>
      </c>
      <c r="AM34" s="7">
        <f t="shared" si="48"/>
        <v>11</v>
      </c>
      <c r="AN34" s="7">
        <f t="shared" si="49"/>
        <v>8</v>
      </c>
      <c r="AO34" s="7">
        <f t="shared" si="50"/>
        <v>7</v>
      </c>
      <c r="AP34" s="7">
        <f t="shared" si="51"/>
        <v>8</v>
      </c>
      <c r="AQ34" s="7">
        <f t="shared" si="52"/>
        <v>5</v>
      </c>
      <c r="AR34" s="7">
        <f t="shared" si="53"/>
        <v>12</v>
      </c>
      <c r="AS34" s="7">
        <f t="shared" si="54"/>
        <v>4</v>
      </c>
      <c r="AT34" s="7">
        <f t="shared" si="55"/>
        <v>15</v>
      </c>
      <c r="AU34" s="7">
        <f t="shared" si="56"/>
        <v>7</v>
      </c>
      <c r="AV34" s="7">
        <f t="shared" si="57"/>
        <v>9</v>
      </c>
      <c r="AW34" s="7">
        <f t="shared" si="58"/>
        <v>11</v>
      </c>
      <c r="AX34" s="7">
        <f t="shared" si="59"/>
        <v>3</v>
      </c>
      <c r="AY34" s="7">
        <f t="shared" si="60"/>
        <v>10</v>
      </c>
      <c r="AZ34" s="7">
        <f t="shared" si="61"/>
        <v>11</v>
      </c>
      <c r="BA34" s="4">
        <f t="shared" si="66"/>
        <v>14</v>
      </c>
    </row>
    <row r="35" spans="1:53">
      <c r="A35" s="10" t="s">
        <v>8</v>
      </c>
      <c r="B35" s="7">
        <v>2.6665999999999999</v>
      </c>
      <c r="C35" s="7">
        <v>3.9333</v>
      </c>
      <c r="D35" s="7">
        <v>2.6</v>
      </c>
      <c r="E35" s="7">
        <v>3.5333000000000001</v>
      </c>
      <c r="F35" s="7">
        <v>2.6665999999999999</v>
      </c>
      <c r="G35" s="7">
        <v>2.6</v>
      </c>
      <c r="H35" s="7">
        <v>2.8</v>
      </c>
      <c r="I35" s="7">
        <v>2.9333</v>
      </c>
      <c r="J35" s="7">
        <v>3</v>
      </c>
      <c r="K35" s="7">
        <v>3.1333000000000002</v>
      </c>
      <c r="L35" s="7">
        <v>3.4666000000000001</v>
      </c>
      <c r="M35" s="7">
        <v>2.5333000000000001</v>
      </c>
      <c r="N35" s="7">
        <v>3.4</v>
      </c>
      <c r="O35" s="7">
        <v>2.8</v>
      </c>
      <c r="P35" s="7">
        <v>2.8</v>
      </c>
      <c r="Q35" s="4">
        <f t="shared" si="62"/>
        <v>2.991086666666666</v>
      </c>
      <c r="S35" s="10" t="s">
        <v>8</v>
      </c>
      <c r="T35" s="28">
        <f t="shared" si="63"/>
        <v>2.6665999999999999</v>
      </c>
      <c r="U35" s="28">
        <f t="shared" si="34"/>
        <v>3.9333</v>
      </c>
      <c r="V35" s="28">
        <f t="shared" si="35"/>
        <v>2.6</v>
      </c>
      <c r="W35" s="28">
        <f t="shared" si="36"/>
        <v>3.5333000000000001</v>
      </c>
      <c r="X35" s="28">
        <f t="shared" si="37"/>
        <v>2.6665999999999999</v>
      </c>
      <c r="Y35" s="28">
        <f t="shared" si="38"/>
        <v>2.6</v>
      </c>
      <c r="Z35" s="28">
        <f t="shared" si="39"/>
        <v>2.8</v>
      </c>
      <c r="AA35" s="28">
        <f t="shared" si="40"/>
        <v>2.9333</v>
      </c>
      <c r="AB35" s="28">
        <f t="shared" si="41"/>
        <v>3</v>
      </c>
      <c r="AC35" s="28">
        <f t="shared" si="42"/>
        <v>3.1333000000000002</v>
      </c>
      <c r="AD35" s="28">
        <f t="shared" si="43"/>
        <v>3.4666000000000001</v>
      </c>
      <c r="AE35" s="28">
        <f t="shared" si="44"/>
        <v>2.5333000000000001</v>
      </c>
      <c r="AF35" s="28">
        <f t="shared" si="45"/>
        <v>3.4</v>
      </c>
      <c r="AG35" s="28">
        <f t="shared" si="46"/>
        <v>2.8</v>
      </c>
      <c r="AH35" s="28">
        <f t="shared" si="47"/>
        <v>2.8</v>
      </c>
      <c r="AI35" s="23">
        <f t="shared" si="64"/>
        <v>2.991086666666666</v>
      </c>
      <c r="AK35" s="10" t="s">
        <v>8</v>
      </c>
      <c r="AL35" s="7">
        <f t="shared" si="65"/>
        <v>12</v>
      </c>
      <c r="AM35" s="7">
        <f t="shared" si="48"/>
        <v>1</v>
      </c>
      <c r="AN35" s="7">
        <f t="shared" si="49"/>
        <v>13</v>
      </c>
      <c r="AO35" s="7">
        <f t="shared" si="50"/>
        <v>1</v>
      </c>
      <c r="AP35" s="7">
        <f t="shared" si="51"/>
        <v>15</v>
      </c>
      <c r="AQ35" s="7">
        <f t="shared" si="52"/>
        <v>13</v>
      </c>
      <c r="AR35" s="7">
        <f t="shared" si="53"/>
        <v>8</v>
      </c>
      <c r="AS35" s="7">
        <f t="shared" si="54"/>
        <v>11</v>
      </c>
      <c r="AT35" s="7">
        <f t="shared" si="55"/>
        <v>9</v>
      </c>
      <c r="AU35" s="7">
        <f t="shared" si="56"/>
        <v>4</v>
      </c>
      <c r="AV35" s="7">
        <f t="shared" si="57"/>
        <v>3</v>
      </c>
      <c r="AW35" s="7">
        <f t="shared" si="58"/>
        <v>13</v>
      </c>
      <c r="AX35" s="7">
        <f t="shared" si="59"/>
        <v>1</v>
      </c>
      <c r="AY35" s="7">
        <f t="shared" si="60"/>
        <v>12</v>
      </c>
      <c r="AZ35" s="7">
        <f t="shared" si="61"/>
        <v>9</v>
      </c>
      <c r="BA35" s="4">
        <f t="shared" si="66"/>
        <v>8</v>
      </c>
    </row>
    <row r="36" spans="1:53">
      <c r="A36" s="10" t="s">
        <v>27</v>
      </c>
      <c r="B36" s="7">
        <v>2.7332999999999998</v>
      </c>
      <c r="C36" s="7">
        <v>3</v>
      </c>
      <c r="D36" s="7">
        <v>3.0666000000000002</v>
      </c>
      <c r="E36" s="7">
        <v>3.2</v>
      </c>
      <c r="F36" s="7">
        <v>3</v>
      </c>
      <c r="G36" s="7">
        <v>3.5333000000000001</v>
      </c>
      <c r="H36" s="7">
        <v>3.4666000000000001</v>
      </c>
      <c r="I36" s="7">
        <v>3.0666000000000002</v>
      </c>
      <c r="J36" s="7">
        <v>3.1333000000000002</v>
      </c>
      <c r="K36" s="7">
        <v>2.8666</v>
      </c>
      <c r="L36" s="7">
        <v>2.6</v>
      </c>
      <c r="M36" s="7">
        <v>2.7332999999999998</v>
      </c>
      <c r="N36" s="7">
        <v>2.8</v>
      </c>
      <c r="O36" s="7">
        <v>2.6</v>
      </c>
      <c r="P36" s="7">
        <v>3</v>
      </c>
      <c r="Q36" s="4">
        <f t="shared" si="62"/>
        <v>2.98664</v>
      </c>
      <c r="S36" s="10" t="s">
        <v>27</v>
      </c>
      <c r="T36" s="28">
        <f t="shared" si="63"/>
        <v>2.7332999999999998</v>
      </c>
      <c r="U36" s="28">
        <f t="shared" si="34"/>
        <v>3</v>
      </c>
      <c r="V36" s="28">
        <f t="shared" si="35"/>
        <v>3.0666000000000002</v>
      </c>
      <c r="W36" s="28">
        <f t="shared" si="36"/>
        <v>3.2</v>
      </c>
      <c r="X36" s="28">
        <f t="shared" si="37"/>
        <v>3</v>
      </c>
      <c r="Y36" s="28">
        <f t="shared" si="38"/>
        <v>3.5333000000000001</v>
      </c>
      <c r="Z36" s="28">
        <f t="shared" si="39"/>
        <v>3.4666000000000001</v>
      </c>
      <c r="AA36" s="28">
        <f t="shared" si="40"/>
        <v>3.0666000000000002</v>
      </c>
      <c r="AB36" s="28">
        <f t="shared" si="41"/>
        <v>3.1333000000000002</v>
      </c>
      <c r="AC36" s="28">
        <f t="shared" si="42"/>
        <v>2.8666</v>
      </c>
      <c r="AD36" s="28">
        <f t="shared" si="43"/>
        <v>2.6</v>
      </c>
      <c r="AE36" s="28">
        <f t="shared" si="44"/>
        <v>2.7332999999999998</v>
      </c>
      <c r="AF36" s="28">
        <f t="shared" si="45"/>
        <v>2.8</v>
      </c>
      <c r="AG36" s="28">
        <f t="shared" si="46"/>
        <v>2.6</v>
      </c>
      <c r="AH36" s="28">
        <f t="shared" si="47"/>
        <v>3</v>
      </c>
      <c r="AI36" s="23">
        <f t="shared" si="64"/>
        <v>2.98664</v>
      </c>
      <c r="AK36" s="10" t="s">
        <v>27</v>
      </c>
      <c r="AL36" s="7">
        <f t="shared" si="65"/>
        <v>10</v>
      </c>
      <c r="AM36" s="7">
        <f t="shared" si="48"/>
        <v>9</v>
      </c>
      <c r="AN36" s="7">
        <f t="shared" si="49"/>
        <v>4</v>
      </c>
      <c r="AO36" s="7">
        <f t="shared" si="50"/>
        <v>3</v>
      </c>
      <c r="AP36" s="7">
        <f t="shared" si="51"/>
        <v>8</v>
      </c>
      <c r="AQ36" s="7">
        <f t="shared" si="52"/>
        <v>2</v>
      </c>
      <c r="AR36" s="7">
        <f t="shared" si="53"/>
        <v>2</v>
      </c>
      <c r="AS36" s="7">
        <f t="shared" si="54"/>
        <v>8</v>
      </c>
      <c r="AT36" s="7">
        <f t="shared" si="55"/>
        <v>7</v>
      </c>
      <c r="AU36" s="7">
        <f t="shared" si="56"/>
        <v>7</v>
      </c>
      <c r="AV36" s="7">
        <f t="shared" si="57"/>
        <v>11</v>
      </c>
      <c r="AW36" s="7">
        <f t="shared" si="58"/>
        <v>10</v>
      </c>
      <c r="AX36" s="7">
        <f t="shared" si="59"/>
        <v>10</v>
      </c>
      <c r="AY36" s="7">
        <f t="shared" si="60"/>
        <v>14</v>
      </c>
      <c r="AZ36" s="7">
        <f t="shared" si="61"/>
        <v>5</v>
      </c>
      <c r="BA36" s="4">
        <f t="shared" si="66"/>
        <v>9</v>
      </c>
    </row>
    <row r="37" spans="1:53">
      <c r="A37" s="10" t="s">
        <v>12</v>
      </c>
      <c r="B37" s="7">
        <v>3.2</v>
      </c>
      <c r="C37" s="7">
        <v>2.8</v>
      </c>
      <c r="D37" s="7">
        <v>2.4666000000000001</v>
      </c>
      <c r="E37" s="7">
        <v>2.8666</v>
      </c>
      <c r="F37" s="7">
        <v>3.2665999999999999</v>
      </c>
      <c r="G37" s="7">
        <v>3.8</v>
      </c>
      <c r="H37" s="7">
        <v>3.4666000000000001</v>
      </c>
      <c r="I37" s="7">
        <v>2.5333000000000001</v>
      </c>
      <c r="J37" s="7">
        <v>3.5333000000000001</v>
      </c>
      <c r="K37" s="7">
        <v>3.3332999999999999</v>
      </c>
      <c r="L37" s="7">
        <v>2.4</v>
      </c>
      <c r="M37" s="7">
        <v>3.4666000000000001</v>
      </c>
      <c r="N37" s="7">
        <v>2.8</v>
      </c>
      <c r="O37" s="7">
        <v>3.2665999999999999</v>
      </c>
      <c r="P37" s="7">
        <v>3</v>
      </c>
      <c r="Q37" s="4">
        <f t="shared" si="62"/>
        <v>3.0799666666666661</v>
      </c>
      <c r="S37" s="10" t="s">
        <v>12</v>
      </c>
      <c r="T37" s="28">
        <f t="shared" si="63"/>
        <v>3.2</v>
      </c>
      <c r="U37" s="28">
        <f t="shared" si="34"/>
        <v>2.8</v>
      </c>
      <c r="V37" s="28">
        <f t="shared" si="35"/>
        <v>2.4666000000000001</v>
      </c>
      <c r="W37" s="28">
        <f t="shared" si="36"/>
        <v>2.8666</v>
      </c>
      <c r="X37" s="28">
        <f t="shared" si="37"/>
        <v>3.2665999999999999</v>
      </c>
      <c r="Y37" s="28">
        <f t="shared" si="38"/>
        <v>3.8</v>
      </c>
      <c r="Z37" s="28">
        <f t="shared" si="39"/>
        <v>3.4666000000000001</v>
      </c>
      <c r="AA37" s="28">
        <f t="shared" si="40"/>
        <v>2.5333000000000001</v>
      </c>
      <c r="AB37" s="28">
        <f t="shared" si="41"/>
        <v>3.5333000000000001</v>
      </c>
      <c r="AC37" s="28">
        <f t="shared" si="42"/>
        <v>3.3332999999999999</v>
      </c>
      <c r="AD37" s="28">
        <f t="shared" si="43"/>
        <v>2.4</v>
      </c>
      <c r="AE37" s="28">
        <f t="shared" si="44"/>
        <v>3.4666000000000001</v>
      </c>
      <c r="AF37" s="28">
        <f t="shared" si="45"/>
        <v>2.8</v>
      </c>
      <c r="AG37" s="28">
        <f t="shared" si="46"/>
        <v>3.2665999999999999</v>
      </c>
      <c r="AH37" s="28">
        <f t="shared" si="47"/>
        <v>3</v>
      </c>
      <c r="AI37" s="23">
        <f t="shared" si="64"/>
        <v>3.0799666666666661</v>
      </c>
      <c r="AK37" s="10" t="s">
        <v>12</v>
      </c>
      <c r="AL37" s="7">
        <f t="shared" si="65"/>
        <v>4</v>
      </c>
      <c r="AM37" s="7">
        <f t="shared" si="48"/>
        <v>11</v>
      </c>
      <c r="AN37" s="7">
        <f t="shared" si="49"/>
        <v>14</v>
      </c>
      <c r="AO37" s="7">
        <f t="shared" si="50"/>
        <v>10</v>
      </c>
      <c r="AP37" s="7">
        <f t="shared" si="51"/>
        <v>4</v>
      </c>
      <c r="AQ37" s="7">
        <f t="shared" si="52"/>
        <v>1</v>
      </c>
      <c r="AR37" s="7">
        <f t="shared" si="53"/>
        <v>2</v>
      </c>
      <c r="AS37" s="7">
        <f t="shared" si="54"/>
        <v>15</v>
      </c>
      <c r="AT37" s="7">
        <f t="shared" si="55"/>
        <v>2</v>
      </c>
      <c r="AU37" s="7">
        <f t="shared" si="56"/>
        <v>2</v>
      </c>
      <c r="AV37" s="7">
        <f t="shared" si="57"/>
        <v>14</v>
      </c>
      <c r="AW37" s="7">
        <f t="shared" si="58"/>
        <v>1</v>
      </c>
      <c r="AX37" s="7">
        <f t="shared" si="59"/>
        <v>10</v>
      </c>
      <c r="AY37" s="7">
        <f t="shared" si="60"/>
        <v>8</v>
      </c>
      <c r="AZ37" s="7">
        <f t="shared" si="61"/>
        <v>5</v>
      </c>
      <c r="BA37" s="4">
        <f t="shared" si="66"/>
        <v>4</v>
      </c>
    </row>
    <row r="38" spans="1:53">
      <c r="A38" s="10" t="s">
        <v>13</v>
      </c>
      <c r="B38" s="7">
        <v>2.4666000000000001</v>
      </c>
      <c r="C38" s="7">
        <v>3.0666000000000002</v>
      </c>
      <c r="D38" s="7">
        <v>2.4</v>
      </c>
      <c r="E38" s="7">
        <v>3.0666000000000002</v>
      </c>
      <c r="F38" s="7">
        <v>3.2665999999999999</v>
      </c>
      <c r="G38" s="7">
        <v>2.4</v>
      </c>
      <c r="H38" s="7">
        <v>2.8</v>
      </c>
      <c r="I38" s="7">
        <v>3.4</v>
      </c>
      <c r="J38" s="7">
        <v>3</v>
      </c>
      <c r="K38" s="7">
        <v>3.4666000000000001</v>
      </c>
      <c r="L38" s="7">
        <v>2.6665999999999999</v>
      </c>
      <c r="M38" s="7">
        <v>3.3332999999999999</v>
      </c>
      <c r="N38" s="7">
        <v>2.2000000000000002</v>
      </c>
      <c r="O38" s="7">
        <v>3.7332999999999998</v>
      </c>
      <c r="P38" s="7">
        <v>2.4</v>
      </c>
      <c r="Q38" s="4">
        <f t="shared" si="62"/>
        <v>2.9110799999999997</v>
      </c>
      <c r="S38" s="10" t="s">
        <v>13</v>
      </c>
      <c r="T38" s="28">
        <f t="shared" si="63"/>
        <v>2.4666000000000001</v>
      </c>
      <c r="U38" s="28">
        <f t="shared" si="34"/>
        <v>3.0666000000000002</v>
      </c>
      <c r="V38" s="28">
        <f t="shared" si="35"/>
        <v>2.4</v>
      </c>
      <c r="W38" s="28">
        <f t="shared" si="36"/>
        <v>3.0666000000000002</v>
      </c>
      <c r="X38" s="28">
        <f t="shared" si="37"/>
        <v>3.2665999999999999</v>
      </c>
      <c r="Y38" s="28">
        <f t="shared" si="38"/>
        <v>2.4</v>
      </c>
      <c r="Z38" s="28">
        <f t="shared" si="39"/>
        <v>2.8</v>
      </c>
      <c r="AA38" s="28">
        <f t="shared" si="40"/>
        <v>3.4</v>
      </c>
      <c r="AB38" s="28">
        <f t="shared" si="41"/>
        <v>3</v>
      </c>
      <c r="AC38" s="28">
        <f t="shared" si="42"/>
        <v>3.4666000000000001</v>
      </c>
      <c r="AD38" s="28">
        <f t="shared" si="43"/>
        <v>2.6665999999999999</v>
      </c>
      <c r="AE38" s="28">
        <f t="shared" si="44"/>
        <v>3.3332999999999999</v>
      </c>
      <c r="AF38" s="28">
        <f t="shared" si="45"/>
        <v>2.2000000000000002</v>
      </c>
      <c r="AG38" s="28">
        <f t="shared" si="46"/>
        <v>3.7332999999999998</v>
      </c>
      <c r="AH38" s="28">
        <f t="shared" si="47"/>
        <v>2.4</v>
      </c>
      <c r="AI38" s="23">
        <f t="shared" si="64"/>
        <v>2.9110799999999997</v>
      </c>
      <c r="AK38" s="10" t="s">
        <v>13</v>
      </c>
      <c r="AL38" s="7">
        <f t="shared" si="65"/>
        <v>14</v>
      </c>
      <c r="AM38" s="7">
        <f t="shared" si="48"/>
        <v>6</v>
      </c>
      <c r="AN38" s="7">
        <f t="shared" si="49"/>
        <v>15</v>
      </c>
      <c r="AO38" s="7">
        <f t="shared" si="50"/>
        <v>4</v>
      </c>
      <c r="AP38" s="7">
        <f t="shared" si="51"/>
        <v>4</v>
      </c>
      <c r="AQ38" s="7">
        <f t="shared" si="52"/>
        <v>14</v>
      </c>
      <c r="AR38" s="7">
        <f t="shared" si="53"/>
        <v>8</v>
      </c>
      <c r="AS38" s="7">
        <f t="shared" si="54"/>
        <v>2</v>
      </c>
      <c r="AT38" s="7">
        <f t="shared" si="55"/>
        <v>9</v>
      </c>
      <c r="AU38" s="7">
        <f t="shared" si="56"/>
        <v>1</v>
      </c>
      <c r="AV38" s="7">
        <f t="shared" si="57"/>
        <v>10</v>
      </c>
      <c r="AW38" s="7">
        <f t="shared" si="58"/>
        <v>3</v>
      </c>
      <c r="AX38" s="7">
        <f t="shared" si="59"/>
        <v>15</v>
      </c>
      <c r="AY38" s="7">
        <f t="shared" si="60"/>
        <v>2</v>
      </c>
      <c r="AZ38" s="7">
        <f t="shared" si="61"/>
        <v>14</v>
      </c>
      <c r="BA38" s="4">
        <f t="shared" si="66"/>
        <v>12</v>
      </c>
    </row>
    <row r="39" spans="1:53">
      <c r="A39" s="10" t="s">
        <v>14</v>
      </c>
      <c r="B39" s="7">
        <v>2.9333</v>
      </c>
      <c r="C39" s="7">
        <v>3.0666000000000002</v>
      </c>
      <c r="D39" s="7">
        <v>2.8666</v>
      </c>
      <c r="E39" s="7">
        <v>3.2665999999999999</v>
      </c>
      <c r="F39" s="7">
        <v>2.8</v>
      </c>
      <c r="G39" s="7">
        <v>3.2</v>
      </c>
      <c r="H39" s="7">
        <v>2.8666</v>
      </c>
      <c r="I39" s="7">
        <v>3.4666000000000001</v>
      </c>
      <c r="J39" s="7">
        <v>3.2665999999999999</v>
      </c>
      <c r="K39" s="7">
        <v>2.8666</v>
      </c>
      <c r="L39" s="7">
        <v>3.5333000000000001</v>
      </c>
      <c r="M39" s="7">
        <v>3</v>
      </c>
      <c r="N39" s="7">
        <v>2.9333</v>
      </c>
      <c r="O39" s="7">
        <v>3.8666</v>
      </c>
      <c r="P39" s="7">
        <v>3.4</v>
      </c>
      <c r="Q39" s="4">
        <f t="shared" si="62"/>
        <v>3.1555133333333329</v>
      </c>
      <c r="S39" s="10" t="s">
        <v>14</v>
      </c>
      <c r="T39" s="28">
        <f t="shared" si="63"/>
        <v>2.9333</v>
      </c>
      <c r="U39" s="28">
        <f t="shared" si="34"/>
        <v>3.0666000000000002</v>
      </c>
      <c r="V39" s="28">
        <f t="shared" si="35"/>
        <v>2.8666</v>
      </c>
      <c r="W39" s="28">
        <f t="shared" si="36"/>
        <v>3.2665999999999999</v>
      </c>
      <c r="X39" s="28">
        <f t="shared" si="37"/>
        <v>2.8</v>
      </c>
      <c r="Y39" s="28">
        <f t="shared" si="38"/>
        <v>3.2</v>
      </c>
      <c r="Z39" s="28">
        <f t="shared" si="39"/>
        <v>2.8666</v>
      </c>
      <c r="AA39" s="28">
        <f t="shared" si="40"/>
        <v>3.4666000000000001</v>
      </c>
      <c r="AB39" s="28">
        <f t="shared" si="41"/>
        <v>3.2665999999999999</v>
      </c>
      <c r="AC39" s="28">
        <f t="shared" si="42"/>
        <v>2.8666</v>
      </c>
      <c r="AD39" s="28">
        <f t="shared" si="43"/>
        <v>3.5333000000000001</v>
      </c>
      <c r="AE39" s="28">
        <f t="shared" si="44"/>
        <v>3</v>
      </c>
      <c r="AF39" s="28">
        <f t="shared" si="45"/>
        <v>2.9333</v>
      </c>
      <c r="AG39" s="28">
        <f t="shared" si="46"/>
        <v>3.8666</v>
      </c>
      <c r="AH39" s="28">
        <f t="shared" si="47"/>
        <v>3.4</v>
      </c>
      <c r="AI39" s="23">
        <f t="shared" si="64"/>
        <v>3.1555133333333329</v>
      </c>
      <c r="AK39" s="10" t="s">
        <v>14</v>
      </c>
      <c r="AL39" s="7">
        <f t="shared" si="65"/>
        <v>8</v>
      </c>
      <c r="AM39" s="7">
        <f t="shared" si="48"/>
        <v>6</v>
      </c>
      <c r="AN39" s="7">
        <f t="shared" si="49"/>
        <v>8</v>
      </c>
      <c r="AO39" s="7">
        <f t="shared" si="50"/>
        <v>2</v>
      </c>
      <c r="AP39" s="7">
        <f t="shared" si="51"/>
        <v>11</v>
      </c>
      <c r="AQ39" s="7">
        <f t="shared" si="52"/>
        <v>5</v>
      </c>
      <c r="AR39" s="7">
        <f t="shared" si="53"/>
        <v>7</v>
      </c>
      <c r="AS39" s="7">
        <f t="shared" si="54"/>
        <v>1</v>
      </c>
      <c r="AT39" s="7">
        <f t="shared" si="55"/>
        <v>4</v>
      </c>
      <c r="AU39" s="7">
        <f t="shared" si="56"/>
        <v>7</v>
      </c>
      <c r="AV39" s="7">
        <f t="shared" si="57"/>
        <v>2</v>
      </c>
      <c r="AW39" s="7">
        <f t="shared" si="58"/>
        <v>5</v>
      </c>
      <c r="AX39" s="7">
        <f t="shared" si="59"/>
        <v>7</v>
      </c>
      <c r="AY39" s="7">
        <f t="shared" si="60"/>
        <v>1</v>
      </c>
      <c r="AZ39" s="7">
        <f t="shared" si="61"/>
        <v>3</v>
      </c>
      <c r="BA39" s="4">
        <f t="shared" si="66"/>
        <v>1</v>
      </c>
    </row>
    <row r="40" spans="1:53">
      <c r="A40" s="10" t="s">
        <v>15</v>
      </c>
      <c r="B40" s="7">
        <v>3.2665999999999999</v>
      </c>
      <c r="C40" s="7">
        <v>2.7332999999999998</v>
      </c>
      <c r="D40" s="7">
        <v>3.0666000000000002</v>
      </c>
      <c r="E40" s="7">
        <v>3.0666000000000002</v>
      </c>
      <c r="F40" s="7">
        <v>3.1333000000000002</v>
      </c>
      <c r="G40" s="7">
        <v>2.8666</v>
      </c>
      <c r="H40" s="7">
        <v>2.5333000000000001</v>
      </c>
      <c r="I40" s="7">
        <v>3.2</v>
      </c>
      <c r="J40" s="7">
        <v>3.2665999999999999</v>
      </c>
      <c r="K40" s="7">
        <v>2.7332999999999998</v>
      </c>
      <c r="L40" s="7">
        <v>3.6</v>
      </c>
      <c r="M40" s="7">
        <v>3.4666000000000001</v>
      </c>
      <c r="N40" s="7">
        <v>3.2665999999999999</v>
      </c>
      <c r="O40" s="7">
        <v>2.4</v>
      </c>
      <c r="P40" s="7">
        <v>3.0666000000000002</v>
      </c>
      <c r="Q40" s="4">
        <f t="shared" si="62"/>
        <v>3.0444</v>
      </c>
      <c r="S40" s="10" t="s">
        <v>15</v>
      </c>
      <c r="T40" s="28">
        <f t="shared" si="63"/>
        <v>3.2665999999999999</v>
      </c>
      <c r="U40" s="28">
        <f t="shared" si="34"/>
        <v>2.7332999999999998</v>
      </c>
      <c r="V40" s="28">
        <f t="shared" si="35"/>
        <v>3.0666000000000002</v>
      </c>
      <c r="W40" s="28">
        <f t="shared" si="36"/>
        <v>3.0666000000000002</v>
      </c>
      <c r="X40" s="28">
        <f t="shared" si="37"/>
        <v>3.1333000000000002</v>
      </c>
      <c r="Y40" s="28">
        <f t="shared" si="38"/>
        <v>2.8666</v>
      </c>
      <c r="Z40" s="28">
        <f t="shared" si="39"/>
        <v>2.5333000000000001</v>
      </c>
      <c r="AA40" s="28">
        <f t="shared" si="40"/>
        <v>3.2</v>
      </c>
      <c r="AB40" s="28">
        <f t="shared" si="41"/>
        <v>3.2665999999999999</v>
      </c>
      <c r="AC40" s="28">
        <f t="shared" si="42"/>
        <v>2.7332999999999998</v>
      </c>
      <c r="AD40" s="28">
        <f t="shared" si="43"/>
        <v>3.6</v>
      </c>
      <c r="AE40" s="28">
        <f t="shared" si="44"/>
        <v>3.4666000000000001</v>
      </c>
      <c r="AF40" s="28">
        <f t="shared" si="45"/>
        <v>3.2665999999999999</v>
      </c>
      <c r="AG40" s="28">
        <f t="shared" si="46"/>
        <v>2.4</v>
      </c>
      <c r="AH40" s="28">
        <f t="shared" si="47"/>
        <v>3.0666000000000002</v>
      </c>
      <c r="AI40" s="23">
        <f t="shared" si="64"/>
        <v>3.0444</v>
      </c>
      <c r="AK40" s="10" t="s">
        <v>15</v>
      </c>
      <c r="AL40" s="7">
        <f t="shared" si="65"/>
        <v>2</v>
      </c>
      <c r="AM40" s="7">
        <f t="shared" si="48"/>
        <v>13</v>
      </c>
      <c r="AN40" s="7">
        <f t="shared" si="49"/>
        <v>4</v>
      </c>
      <c r="AO40" s="7">
        <f t="shared" si="50"/>
        <v>4</v>
      </c>
      <c r="AP40" s="7">
        <f t="shared" si="51"/>
        <v>6</v>
      </c>
      <c r="AQ40" s="7">
        <f t="shared" si="52"/>
        <v>11</v>
      </c>
      <c r="AR40" s="7">
        <f t="shared" si="53"/>
        <v>12</v>
      </c>
      <c r="AS40" s="7">
        <f t="shared" si="54"/>
        <v>6</v>
      </c>
      <c r="AT40" s="7">
        <f t="shared" si="55"/>
        <v>4</v>
      </c>
      <c r="AU40" s="7">
        <f t="shared" si="56"/>
        <v>12</v>
      </c>
      <c r="AV40" s="7">
        <f t="shared" si="57"/>
        <v>1</v>
      </c>
      <c r="AW40" s="7">
        <f t="shared" si="58"/>
        <v>1</v>
      </c>
      <c r="AX40" s="7">
        <f t="shared" si="59"/>
        <v>3</v>
      </c>
      <c r="AY40" s="7">
        <f t="shared" si="60"/>
        <v>15</v>
      </c>
      <c r="AZ40" s="7">
        <f t="shared" si="61"/>
        <v>4</v>
      </c>
      <c r="BA40" s="4">
        <f t="shared" si="66"/>
        <v>5</v>
      </c>
    </row>
    <row r="41" spans="1:53">
      <c r="A41" s="10" t="s">
        <v>16</v>
      </c>
      <c r="B41" s="7">
        <v>3.4</v>
      </c>
      <c r="C41" s="7">
        <v>3.0666000000000002</v>
      </c>
      <c r="D41" s="7">
        <v>2.7332999999999998</v>
      </c>
      <c r="E41" s="7">
        <v>3.0666000000000002</v>
      </c>
      <c r="F41" s="7">
        <v>3.5333000000000001</v>
      </c>
      <c r="G41" s="7">
        <v>2.3332999999999999</v>
      </c>
      <c r="H41" s="7">
        <v>2.6</v>
      </c>
      <c r="I41" s="7">
        <v>3.2665999999999999</v>
      </c>
      <c r="J41" s="7">
        <v>3.4666000000000001</v>
      </c>
      <c r="K41" s="7">
        <v>3</v>
      </c>
      <c r="L41" s="7">
        <v>3.2665999999999999</v>
      </c>
      <c r="M41" s="7">
        <v>2.9333</v>
      </c>
      <c r="N41" s="7">
        <v>3</v>
      </c>
      <c r="O41" s="7">
        <v>2.9333</v>
      </c>
      <c r="P41" s="7">
        <v>2.6</v>
      </c>
      <c r="Q41" s="4">
        <f t="shared" si="62"/>
        <v>3.0133000000000005</v>
      </c>
      <c r="S41" s="10" t="s">
        <v>16</v>
      </c>
      <c r="T41" s="28">
        <f t="shared" si="63"/>
        <v>3.4</v>
      </c>
      <c r="U41" s="28">
        <f t="shared" si="34"/>
        <v>3.0666000000000002</v>
      </c>
      <c r="V41" s="28">
        <f t="shared" si="35"/>
        <v>2.7332999999999998</v>
      </c>
      <c r="W41" s="28">
        <f t="shared" si="36"/>
        <v>3.0666000000000002</v>
      </c>
      <c r="X41" s="28">
        <f t="shared" si="37"/>
        <v>3.5333000000000001</v>
      </c>
      <c r="Y41" s="28">
        <f t="shared" si="38"/>
        <v>2.3332999999999999</v>
      </c>
      <c r="Z41" s="28">
        <f t="shared" si="39"/>
        <v>2.6</v>
      </c>
      <c r="AA41" s="28">
        <f t="shared" si="40"/>
        <v>3.2665999999999999</v>
      </c>
      <c r="AB41" s="28">
        <f t="shared" si="41"/>
        <v>3.4666000000000001</v>
      </c>
      <c r="AC41" s="28">
        <f t="shared" si="42"/>
        <v>3</v>
      </c>
      <c r="AD41" s="28">
        <f t="shared" si="43"/>
        <v>3.2665999999999999</v>
      </c>
      <c r="AE41" s="28">
        <f t="shared" si="44"/>
        <v>2.9333</v>
      </c>
      <c r="AF41" s="28">
        <f t="shared" si="45"/>
        <v>3</v>
      </c>
      <c r="AG41" s="28">
        <f t="shared" si="46"/>
        <v>2.9333</v>
      </c>
      <c r="AH41" s="28">
        <f t="shared" si="47"/>
        <v>2.6</v>
      </c>
      <c r="AI41" s="23">
        <f t="shared" si="64"/>
        <v>3.0133000000000005</v>
      </c>
      <c r="AK41" s="10" t="s">
        <v>16</v>
      </c>
      <c r="AL41" s="7">
        <f t="shared" si="65"/>
        <v>1</v>
      </c>
      <c r="AM41" s="7">
        <f t="shared" si="48"/>
        <v>6</v>
      </c>
      <c r="AN41" s="7">
        <f t="shared" si="49"/>
        <v>12</v>
      </c>
      <c r="AO41" s="7">
        <f t="shared" si="50"/>
        <v>4</v>
      </c>
      <c r="AP41" s="7">
        <f t="shared" si="51"/>
        <v>1</v>
      </c>
      <c r="AQ41" s="7">
        <f t="shared" si="52"/>
        <v>15</v>
      </c>
      <c r="AR41" s="7">
        <f t="shared" si="53"/>
        <v>11</v>
      </c>
      <c r="AS41" s="7">
        <f t="shared" si="54"/>
        <v>5</v>
      </c>
      <c r="AT41" s="7">
        <f t="shared" si="55"/>
        <v>3</v>
      </c>
      <c r="AU41" s="7">
        <f t="shared" si="56"/>
        <v>5</v>
      </c>
      <c r="AV41" s="7">
        <f t="shared" si="57"/>
        <v>7</v>
      </c>
      <c r="AW41" s="7">
        <f t="shared" si="58"/>
        <v>8</v>
      </c>
      <c r="AX41" s="7">
        <f t="shared" si="59"/>
        <v>6</v>
      </c>
      <c r="AY41" s="7">
        <f t="shared" si="60"/>
        <v>11</v>
      </c>
      <c r="AZ41" s="7">
        <f t="shared" si="61"/>
        <v>13</v>
      </c>
      <c r="BA41" s="4">
        <f t="shared" si="66"/>
        <v>6</v>
      </c>
    </row>
    <row r="42" spans="1:53">
      <c r="A42" s="10" t="s">
        <v>17</v>
      </c>
      <c r="B42" s="7">
        <v>2.5333000000000001</v>
      </c>
      <c r="C42" s="7">
        <v>3.4</v>
      </c>
      <c r="D42" s="7">
        <v>3.1333000000000002</v>
      </c>
      <c r="E42" s="7">
        <v>2.9333</v>
      </c>
      <c r="F42" s="7">
        <v>2.7332999999999998</v>
      </c>
      <c r="G42" s="7">
        <v>2.6665999999999999</v>
      </c>
      <c r="H42" s="7">
        <v>3.6</v>
      </c>
      <c r="I42" s="7">
        <v>2.6665999999999999</v>
      </c>
      <c r="J42" s="7">
        <v>3.0666000000000002</v>
      </c>
      <c r="K42" s="7">
        <v>2.6665999999999999</v>
      </c>
      <c r="L42" s="7">
        <v>2.4</v>
      </c>
      <c r="M42" s="7">
        <v>2.4</v>
      </c>
      <c r="N42" s="7">
        <v>2.8666</v>
      </c>
      <c r="O42" s="7">
        <v>2.7332999999999998</v>
      </c>
      <c r="P42" s="7">
        <v>3.6665999999999999</v>
      </c>
      <c r="Q42" s="4">
        <f t="shared" si="62"/>
        <v>2.8977399999999998</v>
      </c>
      <c r="S42" s="10" t="s">
        <v>17</v>
      </c>
      <c r="T42" s="28">
        <f t="shared" si="63"/>
        <v>2.5333000000000001</v>
      </c>
      <c r="U42" s="28">
        <f t="shared" si="34"/>
        <v>3.4</v>
      </c>
      <c r="V42" s="28">
        <f t="shared" si="35"/>
        <v>3.1333000000000002</v>
      </c>
      <c r="W42" s="28">
        <f t="shared" si="36"/>
        <v>2.9333</v>
      </c>
      <c r="X42" s="28">
        <f t="shared" si="37"/>
        <v>2.7332999999999998</v>
      </c>
      <c r="Y42" s="28">
        <f t="shared" si="38"/>
        <v>2.6665999999999999</v>
      </c>
      <c r="Z42" s="28">
        <f t="shared" si="39"/>
        <v>3.6</v>
      </c>
      <c r="AA42" s="28">
        <f t="shared" si="40"/>
        <v>2.6665999999999999</v>
      </c>
      <c r="AB42" s="28">
        <f t="shared" si="41"/>
        <v>3.0666000000000002</v>
      </c>
      <c r="AC42" s="28">
        <f t="shared" si="42"/>
        <v>2.6665999999999999</v>
      </c>
      <c r="AD42" s="28">
        <f t="shared" si="43"/>
        <v>2.4</v>
      </c>
      <c r="AE42" s="28">
        <f t="shared" si="44"/>
        <v>2.4</v>
      </c>
      <c r="AF42" s="28">
        <f t="shared" si="45"/>
        <v>2.8666</v>
      </c>
      <c r="AG42" s="28">
        <f t="shared" si="46"/>
        <v>2.7332999999999998</v>
      </c>
      <c r="AH42" s="28">
        <f t="shared" si="47"/>
        <v>3.6665999999999999</v>
      </c>
      <c r="AI42" s="23">
        <f t="shared" si="64"/>
        <v>2.8977399999999998</v>
      </c>
      <c r="AK42" s="10" t="s">
        <v>17</v>
      </c>
      <c r="AL42" s="7">
        <f t="shared" si="65"/>
        <v>13</v>
      </c>
      <c r="AM42" s="7">
        <f t="shared" si="48"/>
        <v>2</v>
      </c>
      <c r="AN42" s="7">
        <f t="shared" si="49"/>
        <v>3</v>
      </c>
      <c r="AO42" s="7">
        <f t="shared" si="50"/>
        <v>7</v>
      </c>
      <c r="AP42" s="7">
        <f t="shared" si="51"/>
        <v>12</v>
      </c>
      <c r="AQ42" s="7">
        <f t="shared" si="52"/>
        <v>12</v>
      </c>
      <c r="AR42" s="7">
        <f t="shared" si="53"/>
        <v>1</v>
      </c>
      <c r="AS42" s="7">
        <f t="shared" si="54"/>
        <v>14</v>
      </c>
      <c r="AT42" s="7">
        <f t="shared" si="55"/>
        <v>8</v>
      </c>
      <c r="AU42" s="7">
        <f t="shared" si="56"/>
        <v>14</v>
      </c>
      <c r="AV42" s="7">
        <f t="shared" si="57"/>
        <v>14</v>
      </c>
      <c r="AW42" s="7">
        <f t="shared" si="58"/>
        <v>15</v>
      </c>
      <c r="AX42" s="7">
        <f t="shared" si="59"/>
        <v>9</v>
      </c>
      <c r="AY42" s="7">
        <f t="shared" si="60"/>
        <v>13</v>
      </c>
      <c r="AZ42" s="7">
        <f t="shared" si="61"/>
        <v>2</v>
      </c>
      <c r="BA42" s="4">
        <f t="shared" si="66"/>
        <v>13</v>
      </c>
    </row>
    <row r="43" spans="1:53">
      <c r="A43" s="10" t="s">
        <v>18</v>
      </c>
      <c r="B43" s="7">
        <v>3</v>
      </c>
      <c r="C43" s="7">
        <v>2.1333000000000002</v>
      </c>
      <c r="D43" s="7">
        <v>3.6665999999999999</v>
      </c>
      <c r="E43" s="7">
        <v>2.8</v>
      </c>
      <c r="F43" s="7">
        <v>3.1333000000000002</v>
      </c>
      <c r="G43" s="7">
        <v>3.3332999999999999</v>
      </c>
      <c r="H43" s="7">
        <v>2.8</v>
      </c>
      <c r="I43" s="7">
        <v>3.0666000000000002</v>
      </c>
      <c r="J43" s="7">
        <v>2.4666000000000001</v>
      </c>
      <c r="K43" s="7">
        <v>2.8</v>
      </c>
      <c r="L43" s="7">
        <v>3.3332999999999999</v>
      </c>
      <c r="M43" s="7">
        <v>3</v>
      </c>
      <c r="N43" s="7">
        <v>2.6665999999999999</v>
      </c>
      <c r="O43" s="7">
        <v>3.2665999999999999</v>
      </c>
      <c r="P43" s="7">
        <v>2.7332999999999998</v>
      </c>
      <c r="Q43" s="4">
        <f t="shared" si="62"/>
        <v>2.9466333333333332</v>
      </c>
      <c r="S43" s="10" t="s">
        <v>18</v>
      </c>
      <c r="T43" s="28">
        <f t="shared" si="63"/>
        <v>3</v>
      </c>
      <c r="U43" s="28">
        <f t="shared" si="34"/>
        <v>2.1333000000000002</v>
      </c>
      <c r="V43" s="28">
        <f t="shared" si="35"/>
        <v>3.6665999999999999</v>
      </c>
      <c r="W43" s="28">
        <f t="shared" si="36"/>
        <v>2.8</v>
      </c>
      <c r="X43" s="28">
        <f t="shared" si="37"/>
        <v>3.1333000000000002</v>
      </c>
      <c r="Y43" s="28">
        <f t="shared" si="38"/>
        <v>3.3332999999999999</v>
      </c>
      <c r="Z43" s="28">
        <f t="shared" si="39"/>
        <v>2.8</v>
      </c>
      <c r="AA43" s="28">
        <f t="shared" si="40"/>
        <v>3.0666000000000002</v>
      </c>
      <c r="AB43" s="28">
        <f t="shared" si="41"/>
        <v>2.4666000000000001</v>
      </c>
      <c r="AC43" s="28">
        <f t="shared" si="42"/>
        <v>2.8</v>
      </c>
      <c r="AD43" s="28">
        <f t="shared" si="43"/>
        <v>3.3332999999999999</v>
      </c>
      <c r="AE43" s="28">
        <f t="shared" si="44"/>
        <v>3</v>
      </c>
      <c r="AF43" s="28">
        <f t="shared" si="45"/>
        <v>2.6665999999999999</v>
      </c>
      <c r="AG43" s="28">
        <f t="shared" si="46"/>
        <v>3.2665999999999999</v>
      </c>
      <c r="AH43" s="28">
        <f t="shared" si="47"/>
        <v>2.7332999999999998</v>
      </c>
      <c r="AI43" s="23">
        <f t="shared" si="64"/>
        <v>2.9466333333333332</v>
      </c>
      <c r="AK43" s="10" t="s">
        <v>18</v>
      </c>
      <c r="AL43" s="7">
        <f t="shared" si="65"/>
        <v>6</v>
      </c>
      <c r="AM43" s="7">
        <f t="shared" si="48"/>
        <v>15</v>
      </c>
      <c r="AN43" s="7">
        <f t="shared" si="49"/>
        <v>2</v>
      </c>
      <c r="AO43" s="7">
        <f t="shared" si="50"/>
        <v>12</v>
      </c>
      <c r="AP43" s="7">
        <f t="shared" si="51"/>
        <v>6</v>
      </c>
      <c r="AQ43" s="7">
        <f t="shared" si="52"/>
        <v>4</v>
      </c>
      <c r="AR43" s="7">
        <f t="shared" si="53"/>
        <v>8</v>
      </c>
      <c r="AS43" s="7">
        <f t="shared" si="54"/>
        <v>8</v>
      </c>
      <c r="AT43" s="7">
        <f t="shared" si="55"/>
        <v>14</v>
      </c>
      <c r="AU43" s="7">
        <f t="shared" si="56"/>
        <v>10</v>
      </c>
      <c r="AV43" s="7">
        <f t="shared" si="57"/>
        <v>6</v>
      </c>
      <c r="AW43" s="7">
        <f t="shared" si="58"/>
        <v>5</v>
      </c>
      <c r="AX43" s="7">
        <f t="shared" si="59"/>
        <v>13</v>
      </c>
      <c r="AY43" s="7">
        <f t="shared" si="60"/>
        <v>8</v>
      </c>
      <c r="AZ43" s="7">
        <f t="shared" si="61"/>
        <v>10</v>
      </c>
      <c r="BA43" s="4">
        <f t="shared" si="66"/>
        <v>11</v>
      </c>
    </row>
    <row r="44" spans="1:53">
      <c r="A44" s="10" t="s">
        <v>19</v>
      </c>
      <c r="B44" s="7">
        <v>3</v>
      </c>
      <c r="C44" s="7">
        <v>3.1333000000000002</v>
      </c>
      <c r="D44" s="7">
        <v>2.9333</v>
      </c>
      <c r="E44" s="7">
        <v>2.9333</v>
      </c>
      <c r="F44" s="7">
        <v>3.4</v>
      </c>
      <c r="G44" s="7">
        <v>3</v>
      </c>
      <c r="H44" s="7">
        <v>2.1333000000000002</v>
      </c>
      <c r="I44" s="7">
        <v>3.4</v>
      </c>
      <c r="J44" s="7">
        <v>2.8</v>
      </c>
      <c r="K44" s="7">
        <v>3</v>
      </c>
      <c r="L44" s="7">
        <v>2.6</v>
      </c>
      <c r="M44" s="7">
        <v>2.8</v>
      </c>
      <c r="N44" s="7">
        <v>2.8</v>
      </c>
      <c r="O44" s="7">
        <v>3.3332999999999999</v>
      </c>
      <c r="P44" s="7">
        <v>3</v>
      </c>
      <c r="Q44" s="4">
        <f t="shared" si="62"/>
        <v>2.9510999999999994</v>
      </c>
      <c r="S44" s="10" t="s">
        <v>19</v>
      </c>
      <c r="T44" s="28">
        <f t="shared" si="63"/>
        <v>3</v>
      </c>
      <c r="U44" s="28">
        <f t="shared" si="34"/>
        <v>3.1333000000000002</v>
      </c>
      <c r="V44" s="28">
        <f t="shared" si="35"/>
        <v>2.9333</v>
      </c>
      <c r="W44" s="28">
        <f t="shared" si="36"/>
        <v>2.9333</v>
      </c>
      <c r="X44" s="28">
        <f t="shared" si="37"/>
        <v>3.4</v>
      </c>
      <c r="Y44" s="28">
        <f t="shared" si="38"/>
        <v>3</v>
      </c>
      <c r="Z44" s="28">
        <f t="shared" si="39"/>
        <v>2.1333000000000002</v>
      </c>
      <c r="AA44" s="28">
        <f t="shared" si="40"/>
        <v>3.4</v>
      </c>
      <c r="AB44" s="28">
        <f t="shared" si="41"/>
        <v>2.8</v>
      </c>
      <c r="AC44" s="28">
        <f t="shared" si="42"/>
        <v>3</v>
      </c>
      <c r="AD44" s="28">
        <f t="shared" si="43"/>
        <v>2.6</v>
      </c>
      <c r="AE44" s="28">
        <f t="shared" si="44"/>
        <v>2.8</v>
      </c>
      <c r="AF44" s="28">
        <f t="shared" si="45"/>
        <v>2.8</v>
      </c>
      <c r="AG44" s="28">
        <f t="shared" si="46"/>
        <v>3.3332999999999999</v>
      </c>
      <c r="AH44" s="28">
        <f t="shared" si="47"/>
        <v>3</v>
      </c>
      <c r="AI44" s="23">
        <f t="shared" si="64"/>
        <v>2.9510999999999994</v>
      </c>
      <c r="AK44" s="10" t="s">
        <v>19</v>
      </c>
      <c r="AL44" s="7">
        <f t="shared" si="65"/>
        <v>6</v>
      </c>
      <c r="AM44" s="7">
        <f t="shared" si="48"/>
        <v>4</v>
      </c>
      <c r="AN44" s="7">
        <f t="shared" si="49"/>
        <v>7</v>
      </c>
      <c r="AO44" s="7">
        <f t="shared" si="50"/>
        <v>7</v>
      </c>
      <c r="AP44" s="7">
        <f t="shared" si="51"/>
        <v>3</v>
      </c>
      <c r="AQ44" s="7">
        <f t="shared" si="52"/>
        <v>9</v>
      </c>
      <c r="AR44" s="7">
        <f t="shared" si="53"/>
        <v>15</v>
      </c>
      <c r="AS44" s="7">
        <f t="shared" si="54"/>
        <v>2</v>
      </c>
      <c r="AT44" s="7">
        <f t="shared" si="55"/>
        <v>11</v>
      </c>
      <c r="AU44" s="7">
        <f t="shared" si="56"/>
        <v>5</v>
      </c>
      <c r="AV44" s="7">
        <f t="shared" si="57"/>
        <v>11</v>
      </c>
      <c r="AW44" s="7">
        <f t="shared" si="58"/>
        <v>9</v>
      </c>
      <c r="AX44" s="7">
        <f t="shared" si="59"/>
        <v>10</v>
      </c>
      <c r="AY44" s="7">
        <f t="shared" si="60"/>
        <v>7</v>
      </c>
      <c r="AZ44" s="7">
        <f t="shared" si="61"/>
        <v>5</v>
      </c>
      <c r="BA44" s="4">
        <f t="shared" si="66"/>
        <v>10</v>
      </c>
    </row>
    <row r="45" spans="1:53">
      <c r="A45" s="10" t="s">
        <v>20</v>
      </c>
      <c r="B45" s="7">
        <v>3.2665999999999999</v>
      </c>
      <c r="C45" s="7">
        <v>3.1333000000000002</v>
      </c>
      <c r="D45" s="7">
        <v>2.8</v>
      </c>
      <c r="E45" s="7">
        <v>2.6665999999999999</v>
      </c>
      <c r="F45" s="7">
        <v>2.7332999999999998</v>
      </c>
      <c r="G45" s="7">
        <v>3</v>
      </c>
      <c r="H45" s="7">
        <v>3.4666000000000001</v>
      </c>
      <c r="I45" s="7">
        <v>3.0666000000000002</v>
      </c>
      <c r="J45" s="7">
        <v>3.2665999999999999</v>
      </c>
      <c r="K45" s="7">
        <v>2.5333000000000001</v>
      </c>
      <c r="L45" s="7">
        <v>3.4666000000000001</v>
      </c>
      <c r="M45" s="7">
        <v>2.6</v>
      </c>
      <c r="N45" s="7">
        <v>3.1333000000000002</v>
      </c>
      <c r="O45" s="7">
        <v>3.4666000000000001</v>
      </c>
      <c r="P45" s="7">
        <v>2.3332999999999999</v>
      </c>
      <c r="Q45" s="4">
        <f t="shared" si="62"/>
        <v>2.9955133333333337</v>
      </c>
      <c r="S45" s="10" t="s">
        <v>20</v>
      </c>
      <c r="T45" s="28">
        <f t="shared" si="63"/>
        <v>3.2665999999999999</v>
      </c>
      <c r="U45" s="28">
        <f t="shared" si="34"/>
        <v>3.1333000000000002</v>
      </c>
      <c r="V45" s="28">
        <f t="shared" si="35"/>
        <v>2.8</v>
      </c>
      <c r="W45" s="28">
        <f t="shared" si="36"/>
        <v>2.6665999999999999</v>
      </c>
      <c r="X45" s="28">
        <f t="shared" si="37"/>
        <v>2.7332999999999998</v>
      </c>
      <c r="Y45" s="28">
        <f t="shared" si="38"/>
        <v>3</v>
      </c>
      <c r="Z45" s="28">
        <f t="shared" si="39"/>
        <v>3.4666000000000001</v>
      </c>
      <c r="AA45" s="28">
        <f t="shared" si="40"/>
        <v>3.0666000000000002</v>
      </c>
      <c r="AB45" s="28">
        <f t="shared" si="41"/>
        <v>3.2665999999999999</v>
      </c>
      <c r="AC45" s="28">
        <f t="shared" si="42"/>
        <v>2.5333000000000001</v>
      </c>
      <c r="AD45" s="28">
        <f t="shared" si="43"/>
        <v>3.4666000000000001</v>
      </c>
      <c r="AE45" s="28">
        <f t="shared" si="44"/>
        <v>2.6</v>
      </c>
      <c r="AF45" s="28">
        <f t="shared" si="45"/>
        <v>3.1333000000000002</v>
      </c>
      <c r="AG45" s="28">
        <f t="shared" si="46"/>
        <v>3.4666000000000001</v>
      </c>
      <c r="AH45" s="28">
        <f t="shared" si="47"/>
        <v>2.3332999999999999</v>
      </c>
      <c r="AI45" s="23">
        <f t="shared" si="64"/>
        <v>2.9955133333333337</v>
      </c>
      <c r="AK45" s="10" t="s">
        <v>20</v>
      </c>
      <c r="AL45" s="7">
        <f t="shared" si="65"/>
        <v>2</v>
      </c>
      <c r="AM45" s="7">
        <f t="shared" si="48"/>
        <v>4</v>
      </c>
      <c r="AN45" s="7">
        <f t="shared" si="49"/>
        <v>11</v>
      </c>
      <c r="AO45" s="7">
        <f t="shared" si="50"/>
        <v>14</v>
      </c>
      <c r="AP45" s="7">
        <f t="shared" si="51"/>
        <v>12</v>
      </c>
      <c r="AQ45" s="7">
        <f t="shared" si="52"/>
        <v>9</v>
      </c>
      <c r="AR45" s="7">
        <f t="shared" si="53"/>
        <v>2</v>
      </c>
      <c r="AS45" s="7">
        <f t="shared" si="54"/>
        <v>8</v>
      </c>
      <c r="AT45" s="7">
        <f t="shared" si="55"/>
        <v>4</v>
      </c>
      <c r="AU45" s="7">
        <f t="shared" si="56"/>
        <v>15</v>
      </c>
      <c r="AV45" s="7">
        <f t="shared" si="57"/>
        <v>3</v>
      </c>
      <c r="AW45" s="7">
        <f t="shared" si="58"/>
        <v>11</v>
      </c>
      <c r="AX45" s="7">
        <f t="shared" si="59"/>
        <v>5</v>
      </c>
      <c r="AY45" s="7">
        <f t="shared" si="60"/>
        <v>5</v>
      </c>
      <c r="AZ45" s="7">
        <f t="shared" si="61"/>
        <v>15</v>
      </c>
      <c r="BA45" s="4">
        <f t="shared" si="66"/>
        <v>7</v>
      </c>
    </row>
    <row r="46" spans="1:53">
      <c r="A46" s="10" t="s">
        <v>21</v>
      </c>
      <c r="B46" s="7">
        <v>2.2665999999999999</v>
      </c>
      <c r="C46" s="7">
        <v>2.6</v>
      </c>
      <c r="D46" s="7">
        <v>3</v>
      </c>
      <c r="E46" s="7">
        <v>2.8</v>
      </c>
      <c r="F46" s="7">
        <v>3.4666000000000001</v>
      </c>
      <c r="G46" s="7">
        <v>3.0666000000000002</v>
      </c>
      <c r="H46" s="7">
        <v>2.3332999999999999</v>
      </c>
      <c r="I46" s="7">
        <v>2.9333</v>
      </c>
      <c r="J46" s="7">
        <v>2.6665999999999999</v>
      </c>
      <c r="K46" s="7">
        <v>3.2665999999999999</v>
      </c>
      <c r="L46" s="7">
        <v>3.0666000000000002</v>
      </c>
      <c r="M46" s="7">
        <v>2.4666000000000001</v>
      </c>
      <c r="N46" s="7">
        <v>2.9333</v>
      </c>
      <c r="O46" s="7">
        <v>3.5333000000000001</v>
      </c>
      <c r="P46" s="7">
        <v>2.6665999999999999</v>
      </c>
      <c r="Q46" s="4">
        <f t="shared" si="62"/>
        <v>2.8710666666666667</v>
      </c>
      <c r="S46" s="10" t="s">
        <v>21</v>
      </c>
      <c r="T46" s="28">
        <f t="shared" si="63"/>
        <v>2.2665999999999999</v>
      </c>
      <c r="U46" s="28">
        <f t="shared" si="34"/>
        <v>2.6</v>
      </c>
      <c r="V46" s="28">
        <f t="shared" si="35"/>
        <v>3</v>
      </c>
      <c r="W46" s="28">
        <f t="shared" si="36"/>
        <v>2.8</v>
      </c>
      <c r="X46" s="28">
        <f t="shared" si="37"/>
        <v>3.4666000000000001</v>
      </c>
      <c r="Y46" s="28">
        <f t="shared" si="38"/>
        <v>3.0666000000000002</v>
      </c>
      <c r="Z46" s="28">
        <f t="shared" si="39"/>
        <v>2.3332999999999999</v>
      </c>
      <c r="AA46" s="28">
        <f t="shared" si="40"/>
        <v>2.9333</v>
      </c>
      <c r="AB46" s="28">
        <f t="shared" si="41"/>
        <v>2.6665999999999999</v>
      </c>
      <c r="AC46" s="28">
        <f t="shared" si="42"/>
        <v>3.2665999999999999</v>
      </c>
      <c r="AD46" s="28">
        <f t="shared" si="43"/>
        <v>3.0666000000000002</v>
      </c>
      <c r="AE46" s="28">
        <f t="shared" si="44"/>
        <v>2.4666000000000001</v>
      </c>
      <c r="AF46" s="28">
        <f t="shared" si="45"/>
        <v>2.9333</v>
      </c>
      <c r="AG46" s="28">
        <f t="shared" si="46"/>
        <v>3.5333000000000001</v>
      </c>
      <c r="AH46" s="28">
        <f t="shared" si="47"/>
        <v>2.6665999999999999</v>
      </c>
      <c r="AI46" s="23">
        <f t="shared" si="64"/>
        <v>2.8710666666666667</v>
      </c>
      <c r="AK46" s="10" t="s">
        <v>21</v>
      </c>
      <c r="AL46" s="7">
        <f t="shared" si="65"/>
        <v>15</v>
      </c>
      <c r="AM46" s="7">
        <f t="shared" si="48"/>
        <v>14</v>
      </c>
      <c r="AN46" s="7">
        <f t="shared" si="49"/>
        <v>6</v>
      </c>
      <c r="AO46" s="7">
        <f t="shared" si="50"/>
        <v>12</v>
      </c>
      <c r="AP46" s="7">
        <f t="shared" si="51"/>
        <v>2</v>
      </c>
      <c r="AQ46" s="7">
        <f t="shared" si="52"/>
        <v>7</v>
      </c>
      <c r="AR46" s="7">
        <f t="shared" si="53"/>
        <v>14</v>
      </c>
      <c r="AS46" s="7">
        <f t="shared" si="54"/>
        <v>11</v>
      </c>
      <c r="AT46" s="7">
        <f t="shared" si="55"/>
        <v>13</v>
      </c>
      <c r="AU46" s="7">
        <f t="shared" si="56"/>
        <v>3</v>
      </c>
      <c r="AV46" s="7">
        <f t="shared" si="57"/>
        <v>8</v>
      </c>
      <c r="AW46" s="7">
        <f t="shared" si="58"/>
        <v>14</v>
      </c>
      <c r="AX46" s="7">
        <f t="shared" si="59"/>
        <v>7</v>
      </c>
      <c r="AY46" s="7">
        <f t="shared" si="60"/>
        <v>4</v>
      </c>
      <c r="AZ46" s="7">
        <f t="shared" si="61"/>
        <v>11</v>
      </c>
      <c r="BA46" s="4">
        <f t="shared" si="66"/>
        <v>15</v>
      </c>
    </row>
    <row r="47" spans="1:53">
      <c r="A47" s="12" t="s">
        <v>0</v>
      </c>
      <c r="B47" s="4">
        <f>AVERAGE(B32:B46)</f>
        <v>2.8977399999999993</v>
      </c>
      <c r="C47" s="4">
        <f t="shared" ref="C47" si="67">AVERAGE(C32:C46)</f>
        <v>2.9955266666666671</v>
      </c>
      <c r="D47" s="4">
        <f t="shared" ref="D47" si="68">AVERAGE(D32:D46)</f>
        <v>2.9510733333333334</v>
      </c>
      <c r="E47" s="4">
        <f t="shared" ref="E47" si="69">AVERAGE(E32:E46)</f>
        <v>2.9732933333333333</v>
      </c>
      <c r="F47" s="4">
        <f t="shared" ref="F47" si="70">AVERAGE(F32:F46)</f>
        <v>3.0532999999999997</v>
      </c>
      <c r="G47" s="4">
        <f t="shared" ref="G47" si="71">AVERAGE(G32:G46)</f>
        <v>3.0355266666666672</v>
      </c>
      <c r="H47" s="4">
        <f t="shared" ref="H47" si="72">AVERAGE(H32:H46)</f>
        <v>2.9288599999999998</v>
      </c>
      <c r="I47" s="4">
        <f t="shared" ref="I47" si="73">AVERAGE(I32:I46)</f>
        <v>3.088846666666667</v>
      </c>
      <c r="J47" s="4">
        <f t="shared" ref="J47" si="74">AVERAGE(J32:J46)</f>
        <v>3.0666266666666662</v>
      </c>
      <c r="K47" s="4">
        <f t="shared" ref="K47" si="75">AVERAGE(K32:K46)</f>
        <v>2.9377399999999994</v>
      </c>
      <c r="L47" s="4">
        <f t="shared" ref="L47" si="76">AVERAGE(L32:L46)</f>
        <v>3.0266333333333337</v>
      </c>
      <c r="M47" s="4">
        <f t="shared" ref="M47" si="77">AVERAGE(M32:M46)</f>
        <v>2.9066400000000003</v>
      </c>
      <c r="N47" s="4">
        <f t="shared" ref="N47" si="78">AVERAGE(N32:N46)</f>
        <v>2.9288600000000002</v>
      </c>
      <c r="O47" s="4">
        <f t="shared" ref="O47" si="79">AVERAGE(O32:O46)</f>
        <v>3.2044066666666655</v>
      </c>
      <c r="P47" s="4">
        <f t="shared" ref="P47" si="80">AVERAGE(P32:P46)</f>
        <v>2.9422000000000001</v>
      </c>
      <c r="Q47" s="4">
        <f>AVERAGE(B32:P46)</f>
        <v>2.9958182222222209</v>
      </c>
      <c r="S47" s="12" t="s">
        <v>0</v>
      </c>
      <c r="T47" s="23">
        <f t="shared" si="63"/>
        <v>2.8977399999999993</v>
      </c>
      <c r="U47" s="23">
        <f t="shared" si="34"/>
        <v>2.9955266666666671</v>
      </c>
      <c r="V47" s="23">
        <f t="shared" si="35"/>
        <v>2.9510733333333334</v>
      </c>
      <c r="W47" s="23">
        <f t="shared" si="36"/>
        <v>2.9732933333333333</v>
      </c>
      <c r="X47" s="23">
        <f t="shared" si="37"/>
        <v>3.0532999999999997</v>
      </c>
      <c r="Y47" s="23">
        <f t="shared" si="38"/>
        <v>3.0355266666666672</v>
      </c>
      <c r="Z47" s="23">
        <f t="shared" si="39"/>
        <v>2.9288599999999998</v>
      </c>
      <c r="AA47" s="23">
        <f t="shared" si="40"/>
        <v>3.088846666666667</v>
      </c>
      <c r="AB47" s="23">
        <f t="shared" si="41"/>
        <v>3.0666266666666662</v>
      </c>
      <c r="AC47" s="23">
        <f t="shared" si="42"/>
        <v>2.9377399999999994</v>
      </c>
      <c r="AD47" s="23">
        <f t="shared" si="43"/>
        <v>3.0266333333333337</v>
      </c>
      <c r="AE47" s="23">
        <f t="shared" si="44"/>
        <v>2.9066400000000003</v>
      </c>
      <c r="AF47" s="23">
        <f t="shared" si="45"/>
        <v>2.9288600000000002</v>
      </c>
      <c r="AG47" s="23">
        <f t="shared" si="46"/>
        <v>3.2044066666666655</v>
      </c>
      <c r="AH47" s="23">
        <f t="shared" si="47"/>
        <v>2.9422000000000001</v>
      </c>
      <c r="AI47" s="23">
        <f t="shared" si="64"/>
        <v>2.9958182222222209</v>
      </c>
    </row>
    <row r="51" spans="1:35">
      <c r="A51" t="s">
        <v>86</v>
      </c>
      <c r="S51" t="s">
        <v>78</v>
      </c>
    </row>
    <row r="53" spans="1:35">
      <c r="A53" t="s">
        <v>22</v>
      </c>
    </row>
    <row r="54" spans="1:35">
      <c r="A54" s="3" t="s">
        <v>46</v>
      </c>
      <c r="B54" s="3" t="s">
        <v>48</v>
      </c>
      <c r="C54" s="3" t="s">
        <v>49</v>
      </c>
      <c r="D54" s="3" t="s">
        <v>50</v>
      </c>
      <c r="E54" s="3" t="s">
        <v>51</v>
      </c>
      <c r="F54" s="3" t="s">
        <v>52</v>
      </c>
      <c r="G54" s="3" t="s">
        <v>53</v>
      </c>
      <c r="H54" s="3" t="s">
        <v>54</v>
      </c>
      <c r="I54" s="3" t="s">
        <v>55</v>
      </c>
      <c r="J54" s="3" t="s">
        <v>56</v>
      </c>
      <c r="K54" s="3" t="s">
        <v>57</v>
      </c>
      <c r="L54" s="3" t="s">
        <v>58</v>
      </c>
      <c r="M54" s="3" t="s">
        <v>59</v>
      </c>
      <c r="N54" s="3" t="s">
        <v>60</v>
      </c>
      <c r="O54" s="3" t="s">
        <v>61</v>
      </c>
      <c r="P54" s="3" t="s">
        <v>62</v>
      </c>
      <c r="Q54" s="12" t="s">
        <v>0</v>
      </c>
      <c r="S54" s="8" t="s">
        <v>46</v>
      </c>
      <c r="T54" s="8" t="s">
        <v>48</v>
      </c>
      <c r="U54" s="8" t="s">
        <v>49</v>
      </c>
      <c r="V54" s="8" t="s">
        <v>50</v>
      </c>
      <c r="W54" s="8" t="s">
        <v>51</v>
      </c>
      <c r="X54" s="8" t="s">
        <v>52</v>
      </c>
      <c r="Y54" s="8" t="s">
        <v>53</v>
      </c>
      <c r="Z54" s="8" t="s">
        <v>54</v>
      </c>
      <c r="AA54" s="8" t="s">
        <v>55</v>
      </c>
      <c r="AB54" s="8" t="s">
        <v>56</v>
      </c>
      <c r="AC54" s="8" t="s">
        <v>57</v>
      </c>
      <c r="AD54" s="8" t="s">
        <v>58</v>
      </c>
      <c r="AE54" s="8" t="s">
        <v>59</v>
      </c>
      <c r="AF54" s="8" t="s">
        <v>60</v>
      </c>
      <c r="AG54" s="8" t="s">
        <v>61</v>
      </c>
      <c r="AH54" s="8" t="s">
        <v>62</v>
      </c>
      <c r="AI54" s="12" t="s">
        <v>0</v>
      </c>
    </row>
    <row r="55" spans="1:35">
      <c r="A55" s="10" t="s">
        <v>5</v>
      </c>
      <c r="B55" s="7">
        <v>0.1023</v>
      </c>
      <c r="C55" s="7">
        <v>0.13780000000000001</v>
      </c>
      <c r="D55" s="7">
        <v>0.11550000000000001</v>
      </c>
      <c r="E55" s="7">
        <v>-0.17330000000000001</v>
      </c>
      <c r="F55" s="7">
        <v>0.34670000000000001</v>
      </c>
      <c r="G55" s="7">
        <v>-0.4355</v>
      </c>
      <c r="H55" s="7">
        <v>-0.26219999999999999</v>
      </c>
      <c r="I55" s="7">
        <v>-0.1555</v>
      </c>
      <c r="J55" s="7">
        <v>0.2</v>
      </c>
      <c r="K55" s="7">
        <v>0.52890000000000004</v>
      </c>
      <c r="L55" s="7">
        <v>-0.2266</v>
      </c>
      <c r="M55" s="7">
        <v>0.36</v>
      </c>
      <c r="N55" s="7">
        <v>0.40450000000000003</v>
      </c>
      <c r="O55" s="7">
        <v>0.52890000000000004</v>
      </c>
      <c r="P55" s="7">
        <v>-7.5600000000000001E-2</v>
      </c>
      <c r="Q55" s="4">
        <f>AVERAGE(B55:P55)</f>
        <v>9.3060000000000004E-2</v>
      </c>
      <c r="S55" s="10" t="s">
        <v>5</v>
      </c>
      <c r="T55" s="28">
        <f>B55</f>
        <v>0.1023</v>
      </c>
      <c r="U55" s="28">
        <f t="shared" ref="U55:U69" si="81">C55</f>
        <v>0.13780000000000001</v>
      </c>
      <c r="V55" s="28">
        <f t="shared" ref="V55:V69" si="82">D55</f>
        <v>0.11550000000000001</v>
      </c>
      <c r="W55" s="28">
        <f t="shared" ref="W55:W69" si="83">E55</f>
        <v>-0.17330000000000001</v>
      </c>
      <c r="X55" s="28">
        <f t="shared" ref="X55:X69" si="84">F55</f>
        <v>0.34670000000000001</v>
      </c>
      <c r="Y55" s="28">
        <f t="shared" ref="Y55:Y69" si="85">G55</f>
        <v>-0.4355</v>
      </c>
      <c r="Z55" s="28">
        <f t="shared" ref="Z55:Z69" si="86">H55</f>
        <v>-0.26219999999999999</v>
      </c>
      <c r="AA55" s="28">
        <f t="shared" ref="AA55:AA69" si="87">I55</f>
        <v>-0.1555</v>
      </c>
      <c r="AB55" s="28">
        <f t="shared" ref="AB55:AB69" si="88">J55</f>
        <v>0.2</v>
      </c>
      <c r="AC55" s="28">
        <f t="shared" ref="AC55:AC69" si="89">K55</f>
        <v>0.52890000000000004</v>
      </c>
      <c r="AD55" s="28">
        <f t="shared" ref="AD55:AD69" si="90">L55</f>
        <v>-0.2266</v>
      </c>
      <c r="AE55" s="28">
        <f t="shared" ref="AE55:AE69" si="91">M55</f>
        <v>0.36</v>
      </c>
      <c r="AF55" s="28">
        <f t="shared" ref="AF55:AF69" si="92">N55</f>
        <v>0.40450000000000003</v>
      </c>
      <c r="AG55" s="28">
        <f t="shared" ref="AG55:AG69" si="93">O55</f>
        <v>0.52890000000000004</v>
      </c>
      <c r="AH55" s="28">
        <f t="shared" ref="AH55:AH69" si="94">P55</f>
        <v>-7.5600000000000001E-2</v>
      </c>
      <c r="AI55" s="23">
        <f>Q55</f>
        <v>9.3060000000000004E-2</v>
      </c>
    </row>
    <row r="56" spans="1:35">
      <c r="A56" s="10" t="s">
        <v>6</v>
      </c>
      <c r="B56" s="7">
        <v>0.1023</v>
      </c>
      <c r="C56" s="7">
        <v>-0.4622</v>
      </c>
      <c r="D56" s="7">
        <v>-1.78E-2</v>
      </c>
      <c r="E56" s="7">
        <v>0.36</v>
      </c>
      <c r="F56" s="7">
        <v>0.4133</v>
      </c>
      <c r="G56" s="7">
        <v>0.63109999999999999</v>
      </c>
      <c r="H56" s="7">
        <v>0.40450000000000003</v>
      </c>
      <c r="I56" s="7">
        <v>-0.1555</v>
      </c>
      <c r="J56" s="7">
        <v>-6.6600000000000006E-2</v>
      </c>
      <c r="K56" s="7">
        <v>0.26229999999999998</v>
      </c>
      <c r="L56" s="7">
        <v>-0.8266</v>
      </c>
      <c r="M56" s="7">
        <v>0.62670000000000003</v>
      </c>
      <c r="N56" s="7">
        <v>0.33779999999999999</v>
      </c>
      <c r="O56" s="7">
        <v>6.2199999999999998E-2</v>
      </c>
      <c r="P56" s="7">
        <v>0.32440000000000002</v>
      </c>
      <c r="Q56" s="4">
        <f t="shared" ref="Q56:Q69" si="95">AVERAGE(B56:P56)</f>
        <v>0.13306000000000001</v>
      </c>
      <c r="S56" s="10" t="s">
        <v>6</v>
      </c>
      <c r="T56" s="28">
        <f t="shared" ref="T56:T69" si="96">B56</f>
        <v>0.1023</v>
      </c>
      <c r="U56" s="28">
        <f t="shared" si="81"/>
        <v>-0.4622</v>
      </c>
      <c r="V56" s="28">
        <f t="shared" si="82"/>
        <v>-1.78E-2</v>
      </c>
      <c r="W56" s="28">
        <f t="shared" si="83"/>
        <v>0.36</v>
      </c>
      <c r="X56" s="28">
        <f t="shared" si="84"/>
        <v>0.4133</v>
      </c>
      <c r="Y56" s="28">
        <f t="shared" si="85"/>
        <v>0.63109999999999999</v>
      </c>
      <c r="Z56" s="28">
        <f t="shared" si="86"/>
        <v>0.40450000000000003</v>
      </c>
      <c r="AA56" s="28">
        <f t="shared" si="87"/>
        <v>-0.1555</v>
      </c>
      <c r="AB56" s="28">
        <f t="shared" si="88"/>
        <v>-6.6600000000000006E-2</v>
      </c>
      <c r="AC56" s="28">
        <f t="shared" si="89"/>
        <v>0.26229999999999998</v>
      </c>
      <c r="AD56" s="28">
        <f t="shared" si="90"/>
        <v>-0.8266</v>
      </c>
      <c r="AE56" s="28">
        <f t="shared" si="91"/>
        <v>0.62670000000000003</v>
      </c>
      <c r="AF56" s="28">
        <f t="shared" si="92"/>
        <v>0.33779999999999999</v>
      </c>
      <c r="AG56" s="28">
        <f t="shared" si="93"/>
        <v>6.2199999999999998E-2</v>
      </c>
      <c r="AH56" s="28">
        <f t="shared" si="94"/>
        <v>0.32440000000000002</v>
      </c>
      <c r="AI56" s="23">
        <f t="shared" ref="AI56:AI69" si="97">Q56</f>
        <v>0.13306000000000001</v>
      </c>
    </row>
    <row r="57" spans="1:35">
      <c r="A57" s="10" t="s">
        <v>7</v>
      </c>
      <c r="B57" s="7">
        <v>-0.2311</v>
      </c>
      <c r="C57" s="7">
        <v>-0.59550000000000003</v>
      </c>
      <c r="D57" s="7">
        <v>4.8899999999999999E-2</v>
      </c>
      <c r="E57" s="7">
        <v>-0.70669999999999999</v>
      </c>
      <c r="F57" s="7">
        <v>-0.12</v>
      </c>
      <c r="G57" s="7">
        <v>-0.1022</v>
      </c>
      <c r="H57" s="7">
        <v>-0.39550000000000002</v>
      </c>
      <c r="I57" s="7">
        <v>0.37780000000000002</v>
      </c>
      <c r="J57" s="7">
        <v>0</v>
      </c>
      <c r="K57" s="7">
        <v>0.1956</v>
      </c>
      <c r="L57" s="7">
        <v>0.90669999999999995</v>
      </c>
      <c r="M57" s="7">
        <v>-0.17330000000000001</v>
      </c>
      <c r="N57" s="7">
        <v>-0.39550000000000002</v>
      </c>
      <c r="O57" s="7">
        <v>6.2199999999999998E-2</v>
      </c>
      <c r="P57" s="7">
        <v>-0.3422</v>
      </c>
      <c r="Q57" s="4">
        <f t="shared" si="95"/>
        <v>-9.805333333333334E-2</v>
      </c>
      <c r="S57" s="10" t="s">
        <v>7</v>
      </c>
      <c r="T57" s="28">
        <f t="shared" si="96"/>
        <v>-0.2311</v>
      </c>
      <c r="U57" s="28">
        <f t="shared" si="81"/>
        <v>-0.59550000000000003</v>
      </c>
      <c r="V57" s="28">
        <f t="shared" si="82"/>
        <v>4.8899999999999999E-2</v>
      </c>
      <c r="W57" s="28">
        <f t="shared" si="83"/>
        <v>-0.70669999999999999</v>
      </c>
      <c r="X57" s="28">
        <f t="shared" si="84"/>
        <v>-0.12</v>
      </c>
      <c r="Y57" s="28">
        <f t="shared" si="85"/>
        <v>-0.1022</v>
      </c>
      <c r="Z57" s="28">
        <f t="shared" si="86"/>
        <v>-0.39550000000000002</v>
      </c>
      <c r="AA57" s="28">
        <f t="shared" si="87"/>
        <v>0.37780000000000002</v>
      </c>
      <c r="AB57" s="28">
        <f t="shared" si="88"/>
        <v>0</v>
      </c>
      <c r="AC57" s="28">
        <f t="shared" si="89"/>
        <v>0.1956</v>
      </c>
      <c r="AD57" s="28">
        <f t="shared" si="90"/>
        <v>0.90669999999999995</v>
      </c>
      <c r="AE57" s="28">
        <f t="shared" si="91"/>
        <v>-0.17330000000000001</v>
      </c>
      <c r="AF57" s="28">
        <f t="shared" si="92"/>
        <v>-0.39550000000000002</v>
      </c>
      <c r="AG57" s="28">
        <f t="shared" si="93"/>
        <v>6.2199999999999998E-2</v>
      </c>
      <c r="AH57" s="28">
        <f>P57</f>
        <v>-0.3422</v>
      </c>
      <c r="AI57" s="23">
        <f>Q57</f>
        <v>-9.805333333333334E-2</v>
      </c>
    </row>
    <row r="58" spans="1:35">
      <c r="A58" s="10" t="s">
        <v>8</v>
      </c>
      <c r="B58" s="7">
        <v>0.50229999999999997</v>
      </c>
      <c r="C58" s="7">
        <v>7.1099999999999997E-2</v>
      </c>
      <c r="D58" s="7">
        <v>0.44890000000000002</v>
      </c>
      <c r="E58" s="7">
        <v>-0.37330000000000002</v>
      </c>
      <c r="F58" s="7">
        <v>-0.72</v>
      </c>
      <c r="G58" s="7">
        <v>-0.30220000000000002</v>
      </c>
      <c r="H58" s="7">
        <v>4.4999999999999997E-3</v>
      </c>
      <c r="I58" s="7">
        <v>-0.1555</v>
      </c>
      <c r="J58" s="7">
        <v>-0.4</v>
      </c>
      <c r="K58" s="7">
        <v>0.12889999999999999</v>
      </c>
      <c r="L58" s="7">
        <v>0.37340000000000001</v>
      </c>
      <c r="M58" s="7">
        <v>-0.04</v>
      </c>
      <c r="N58" s="7">
        <v>0.13780000000000001</v>
      </c>
      <c r="O58" s="7">
        <v>-0.33779999999999999</v>
      </c>
      <c r="P58" s="7">
        <v>0.85780000000000001</v>
      </c>
      <c r="Q58" s="4">
        <f t="shared" si="95"/>
        <v>1.3060000000000006E-2</v>
      </c>
      <c r="S58" s="10" t="s">
        <v>8</v>
      </c>
      <c r="T58" s="28">
        <f t="shared" si="96"/>
        <v>0.50229999999999997</v>
      </c>
      <c r="U58" s="28">
        <f t="shared" si="81"/>
        <v>7.1099999999999997E-2</v>
      </c>
      <c r="V58" s="28">
        <f t="shared" si="82"/>
        <v>0.44890000000000002</v>
      </c>
      <c r="W58" s="28">
        <f t="shared" si="83"/>
        <v>-0.37330000000000002</v>
      </c>
      <c r="X58" s="28">
        <f t="shared" si="84"/>
        <v>-0.72</v>
      </c>
      <c r="Y58" s="28">
        <f t="shared" si="85"/>
        <v>-0.30220000000000002</v>
      </c>
      <c r="Z58" s="28">
        <f t="shared" si="86"/>
        <v>4.4999999999999997E-3</v>
      </c>
      <c r="AA58" s="28">
        <f t="shared" si="87"/>
        <v>-0.1555</v>
      </c>
      <c r="AB58" s="28">
        <f t="shared" si="88"/>
        <v>-0.4</v>
      </c>
      <c r="AC58" s="28">
        <f t="shared" si="89"/>
        <v>0.12889999999999999</v>
      </c>
      <c r="AD58" s="28">
        <f t="shared" si="90"/>
        <v>0.37340000000000001</v>
      </c>
      <c r="AE58" s="28">
        <f t="shared" si="91"/>
        <v>-0.04</v>
      </c>
      <c r="AF58" s="28">
        <f t="shared" si="92"/>
        <v>0.13780000000000001</v>
      </c>
      <c r="AG58" s="28">
        <f t="shared" si="93"/>
        <v>-0.33779999999999999</v>
      </c>
      <c r="AH58" s="28">
        <f t="shared" si="94"/>
        <v>0.85780000000000001</v>
      </c>
      <c r="AI58" s="23">
        <f t="shared" si="97"/>
        <v>1.3060000000000006E-2</v>
      </c>
    </row>
    <row r="59" spans="1:35">
      <c r="A59" s="10" t="s">
        <v>27</v>
      </c>
      <c r="B59" s="7">
        <v>0.2356</v>
      </c>
      <c r="C59" s="7">
        <v>0.40450000000000003</v>
      </c>
      <c r="D59" s="7">
        <v>0.51549999999999996</v>
      </c>
      <c r="E59" s="7">
        <v>0.36</v>
      </c>
      <c r="F59" s="7">
        <v>-0.32</v>
      </c>
      <c r="G59" s="7">
        <v>9.7799999999999998E-2</v>
      </c>
      <c r="H59" s="7">
        <v>0.40450000000000003</v>
      </c>
      <c r="I59" s="7">
        <v>-0.48880000000000001</v>
      </c>
      <c r="J59" s="7">
        <v>0.26669999999999999</v>
      </c>
      <c r="K59" s="7">
        <v>0.26229999999999998</v>
      </c>
      <c r="L59" s="7">
        <v>-0.62660000000000005</v>
      </c>
      <c r="M59" s="7">
        <v>-0.30659999999999998</v>
      </c>
      <c r="N59" s="7">
        <v>0.33779999999999999</v>
      </c>
      <c r="O59" s="7">
        <v>-4.4000000000000003E-3</v>
      </c>
      <c r="P59" s="7">
        <v>-0.67559999999999998</v>
      </c>
      <c r="Q59" s="4">
        <f t="shared" si="95"/>
        <v>3.0846666666666675E-2</v>
      </c>
      <c r="S59" s="10" t="s">
        <v>27</v>
      </c>
      <c r="T59" s="28">
        <f t="shared" si="96"/>
        <v>0.2356</v>
      </c>
      <c r="U59" s="28">
        <f t="shared" si="81"/>
        <v>0.40450000000000003</v>
      </c>
      <c r="V59" s="28">
        <f t="shared" si="82"/>
        <v>0.51549999999999996</v>
      </c>
      <c r="W59" s="28">
        <f t="shared" si="83"/>
        <v>0.36</v>
      </c>
      <c r="X59" s="28">
        <f t="shared" si="84"/>
        <v>-0.32</v>
      </c>
      <c r="Y59" s="28">
        <f t="shared" si="85"/>
        <v>9.7799999999999998E-2</v>
      </c>
      <c r="Z59" s="28">
        <f t="shared" si="86"/>
        <v>0.40450000000000003</v>
      </c>
      <c r="AA59" s="28">
        <f t="shared" si="87"/>
        <v>-0.48880000000000001</v>
      </c>
      <c r="AB59" s="28">
        <f t="shared" si="88"/>
        <v>0.26669999999999999</v>
      </c>
      <c r="AC59" s="28">
        <f t="shared" si="89"/>
        <v>0.26229999999999998</v>
      </c>
      <c r="AD59" s="28">
        <f t="shared" si="90"/>
        <v>-0.62660000000000005</v>
      </c>
      <c r="AE59" s="28">
        <f t="shared" si="91"/>
        <v>-0.30659999999999998</v>
      </c>
      <c r="AF59" s="28">
        <f t="shared" si="92"/>
        <v>0.33779999999999999</v>
      </c>
      <c r="AG59" s="28">
        <f t="shared" si="93"/>
        <v>-4.4000000000000003E-3</v>
      </c>
      <c r="AH59" s="28">
        <f t="shared" si="94"/>
        <v>-0.67559999999999998</v>
      </c>
      <c r="AI59" s="23">
        <f t="shared" si="97"/>
        <v>3.0846666666666675E-2</v>
      </c>
    </row>
    <row r="60" spans="1:35">
      <c r="A60" s="10" t="s">
        <v>12</v>
      </c>
      <c r="B60" s="7">
        <v>0.1023</v>
      </c>
      <c r="C60" s="7">
        <v>4.4999999999999997E-3</v>
      </c>
      <c r="D60" s="7">
        <v>-0.15110000000000001</v>
      </c>
      <c r="E60" s="7">
        <v>2.6700000000000002E-2</v>
      </c>
      <c r="F60" s="7">
        <v>-0.12</v>
      </c>
      <c r="G60" s="7">
        <v>-0.1022</v>
      </c>
      <c r="H60" s="7">
        <v>0.53779999999999994</v>
      </c>
      <c r="I60" s="7">
        <v>0.11119999999999999</v>
      </c>
      <c r="J60" s="7">
        <v>-0.33329999999999999</v>
      </c>
      <c r="K60" s="7">
        <v>-4.4000000000000003E-3</v>
      </c>
      <c r="L60" s="7">
        <v>0.1734</v>
      </c>
      <c r="M60" s="7">
        <v>-0.90659999999999996</v>
      </c>
      <c r="N60" s="7">
        <v>-0.4622</v>
      </c>
      <c r="O60" s="7">
        <v>-0.13780000000000001</v>
      </c>
      <c r="P60" s="7">
        <v>5.7799999999999997E-2</v>
      </c>
      <c r="Q60" s="4">
        <f t="shared" si="95"/>
        <v>-8.0259999999999998E-2</v>
      </c>
      <c r="S60" s="10" t="s">
        <v>12</v>
      </c>
      <c r="T60" s="28">
        <f t="shared" si="96"/>
        <v>0.1023</v>
      </c>
      <c r="U60" s="28">
        <f t="shared" si="81"/>
        <v>4.4999999999999997E-3</v>
      </c>
      <c r="V60" s="28">
        <f t="shared" si="82"/>
        <v>-0.15110000000000001</v>
      </c>
      <c r="W60" s="28">
        <f t="shared" si="83"/>
        <v>2.6700000000000002E-2</v>
      </c>
      <c r="X60" s="28">
        <f t="shared" si="84"/>
        <v>-0.12</v>
      </c>
      <c r="Y60" s="28">
        <f t="shared" si="85"/>
        <v>-0.1022</v>
      </c>
      <c r="Z60" s="28">
        <f t="shared" si="86"/>
        <v>0.53779999999999994</v>
      </c>
      <c r="AA60" s="28">
        <f t="shared" si="87"/>
        <v>0.11119999999999999</v>
      </c>
      <c r="AB60" s="28">
        <f t="shared" si="88"/>
        <v>-0.33329999999999999</v>
      </c>
      <c r="AC60" s="28">
        <f t="shared" si="89"/>
        <v>-4.4000000000000003E-3</v>
      </c>
      <c r="AD60" s="28">
        <f t="shared" si="90"/>
        <v>0.1734</v>
      </c>
      <c r="AE60" s="28">
        <f t="shared" si="91"/>
        <v>-0.90659999999999996</v>
      </c>
      <c r="AF60" s="28">
        <f t="shared" si="92"/>
        <v>-0.4622</v>
      </c>
      <c r="AG60" s="28">
        <f t="shared" si="93"/>
        <v>-0.13780000000000001</v>
      </c>
      <c r="AH60" s="28">
        <f t="shared" si="94"/>
        <v>5.7799999999999997E-2</v>
      </c>
      <c r="AI60" s="23">
        <f t="shared" si="97"/>
        <v>-8.0259999999999998E-2</v>
      </c>
    </row>
    <row r="61" spans="1:35">
      <c r="A61" s="10" t="s">
        <v>13</v>
      </c>
      <c r="B61" s="7">
        <v>0.36890000000000001</v>
      </c>
      <c r="C61" s="7">
        <v>0.33779999999999999</v>
      </c>
      <c r="D61" s="7">
        <v>-0.15110000000000001</v>
      </c>
      <c r="E61" s="7">
        <v>-0.17330000000000001</v>
      </c>
      <c r="F61" s="7">
        <v>-0.5867</v>
      </c>
      <c r="G61" s="7">
        <v>-0.56889999999999996</v>
      </c>
      <c r="H61" s="7">
        <v>-0.1288</v>
      </c>
      <c r="I61" s="7">
        <v>-2.2200000000000001E-2</v>
      </c>
      <c r="J61" s="7">
        <v>6.6699999999999995E-2</v>
      </c>
      <c r="K61" s="7">
        <v>0.59560000000000002</v>
      </c>
      <c r="L61" s="7">
        <v>0.04</v>
      </c>
      <c r="M61" s="7">
        <v>0.62670000000000003</v>
      </c>
      <c r="N61" s="7">
        <v>-0.4622</v>
      </c>
      <c r="O61" s="7">
        <v>0.39560000000000001</v>
      </c>
      <c r="P61" s="7">
        <v>0.32440000000000002</v>
      </c>
      <c r="Q61" s="4">
        <f t="shared" si="95"/>
        <v>4.4166666666666674E-2</v>
      </c>
      <c r="S61" s="10" t="s">
        <v>13</v>
      </c>
      <c r="T61" s="28">
        <f t="shared" si="96"/>
        <v>0.36890000000000001</v>
      </c>
      <c r="U61" s="28">
        <f t="shared" si="81"/>
        <v>0.33779999999999999</v>
      </c>
      <c r="V61" s="28">
        <f t="shared" si="82"/>
        <v>-0.15110000000000001</v>
      </c>
      <c r="W61" s="28">
        <f t="shared" si="83"/>
        <v>-0.17330000000000001</v>
      </c>
      <c r="X61" s="28">
        <f t="shared" si="84"/>
        <v>-0.5867</v>
      </c>
      <c r="Y61" s="28">
        <f t="shared" si="85"/>
        <v>-0.56889999999999996</v>
      </c>
      <c r="Z61" s="28">
        <f t="shared" si="86"/>
        <v>-0.1288</v>
      </c>
      <c r="AA61" s="28">
        <f t="shared" si="87"/>
        <v>-2.2200000000000001E-2</v>
      </c>
      <c r="AB61" s="28">
        <f t="shared" si="88"/>
        <v>6.6699999999999995E-2</v>
      </c>
      <c r="AC61" s="28">
        <f t="shared" si="89"/>
        <v>0.59560000000000002</v>
      </c>
      <c r="AD61" s="28">
        <f t="shared" si="90"/>
        <v>0.04</v>
      </c>
      <c r="AE61" s="28">
        <f t="shared" si="91"/>
        <v>0.62670000000000003</v>
      </c>
      <c r="AF61" s="28">
        <f t="shared" si="92"/>
        <v>-0.4622</v>
      </c>
      <c r="AG61" s="28">
        <f t="shared" si="93"/>
        <v>0.39560000000000001</v>
      </c>
      <c r="AH61" s="28">
        <f t="shared" si="94"/>
        <v>0.32440000000000002</v>
      </c>
      <c r="AI61" s="23">
        <f t="shared" si="97"/>
        <v>4.4166666666666674E-2</v>
      </c>
    </row>
    <row r="62" spans="1:35">
      <c r="A62" s="10" t="s">
        <v>14</v>
      </c>
      <c r="B62" s="7">
        <v>0.2356</v>
      </c>
      <c r="C62" s="7">
        <v>-0.19550000000000001</v>
      </c>
      <c r="D62" s="7">
        <v>-0.4178</v>
      </c>
      <c r="E62" s="7">
        <v>0.16</v>
      </c>
      <c r="F62" s="7">
        <v>-5.33E-2</v>
      </c>
      <c r="G62" s="7">
        <v>-0.1022</v>
      </c>
      <c r="H62" s="7">
        <v>-0.19550000000000001</v>
      </c>
      <c r="I62" s="7">
        <v>0.57779999999999998</v>
      </c>
      <c r="J62" s="7">
        <v>-0.33329999999999999</v>
      </c>
      <c r="K62" s="7">
        <v>-0.60440000000000005</v>
      </c>
      <c r="L62" s="7">
        <v>0.04</v>
      </c>
      <c r="M62" s="7">
        <v>-0.24</v>
      </c>
      <c r="N62" s="7">
        <v>0.13780000000000001</v>
      </c>
      <c r="O62" s="7">
        <v>-0.53779999999999994</v>
      </c>
      <c r="P62" s="7">
        <v>5.7799999999999997E-2</v>
      </c>
      <c r="Q62" s="4">
        <f t="shared" si="95"/>
        <v>-9.8053333333333326E-2</v>
      </c>
      <c r="S62" s="10" t="s">
        <v>14</v>
      </c>
      <c r="T62" s="28">
        <f t="shared" si="96"/>
        <v>0.2356</v>
      </c>
      <c r="U62" s="28">
        <f t="shared" si="81"/>
        <v>-0.19550000000000001</v>
      </c>
      <c r="V62" s="28">
        <f t="shared" si="82"/>
        <v>-0.4178</v>
      </c>
      <c r="W62" s="28">
        <f t="shared" si="83"/>
        <v>0.16</v>
      </c>
      <c r="X62" s="28">
        <f t="shared" si="84"/>
        <v>-5.33E-2</v>
      </c>
      <c r="Y62" s="28">
        <f t="shared" si="85"/>
        <v>-0.1022</v>
      </c>
      <c r="Z62" s="28">
        <f t="shared" si="86"/>
        <v>-0.19550000000000001</v>
      </c>
      <c r="AA62" s="28">
        <f t="shared" si="87"/>
        <v>0.57779999999999998</v>
      </c>
      <c r="AB62" s="28">
        <f t="shared" si="88"/>
        <v>-0.33329999999999999</v>
      </c>
      <c r="AC62" s="28">
        <f t="shared" si="89"/>
        <v>-0.60440000000000005</v>
      </c>
      <c r="AD62" s="28">
        <f t="shared" si="90"/>
        <v>0.04</v>
      </c>
      <c r="AE62" s="28">
        <f t="shared" si="91"/>
        <v>-0.24</v>
      </c>
      <c r="AF62" s="28">
        <f t="shared" si="92"/>
        <v>0.13780000000000001</v>
      </c>
      <c r="AG62" s="28">
        <f t="shared" si="93"/>
        <v>-0.53779999999999994</v>
      </c>
      <c r="AH62" s="28">
        <f t="shared" si="94"/>
        <v>5.7799999999999997E-2</v>
      </c>
      <c r="AI62" s="23">
        <f t="shared" si="97"/>
        <v>-9.8053333333333326E-2</v>
      </c>
    </row>
    <row r="63" spans="1:35">
      <c r="A63" s="10" t="s">
        <v>15</v>
      </c>
      <c r="B63" s="7">
        <v>0.30230000000000001</v>
      </c>
      <c r="C63" s="7">
        <v>0.13780000000000001</v>
      </c>
      <c r="D63" s="7">
        <v>-1.78E-2</v>
      </c>
      <c r="E63" s="7">
        <v>2.6700000000000002E-2</v>
      </c>
      <c r="F63" s="7">
        <v>0.21329999999999999</v>
      </c>
      <c r="G63" s="7">
        <v>-0.30220000000000002</v>
      </c>
      <c r="H63" s="7">
        <v>-0.19550000000000001</v>
      </c>
      <c r="I63" s="7">
        <v>4.4499999999999998E-2</v>
      </c>
      <c r="J63" s="7">
        <v>-0.2</v>
      </c>
      <c r="K63" s="7">
        <v>-0.27110000000000001</v>
      </c>
      <c r="L63" s="7">
        <v>0.04</v>
      </c>
      <c r="M63" s="7">
        <v>0.36</v>
      </c>
      <c r="N63" s="7">
        <v>0.20449999999999999</v>
      </c>
      <c r="O63" s="7">
        <v>0.12889999999999999</v>
      </c>
      <c r="P63" s="7">
        <v>-8.8999999999999999E-3</v>
      </c>
      <c r="Q63" s="4">
        <f t="shared" si="95"/>
        <v>3.0833333333333334E-2</v>
      </c>
      <c r="S63" s="10" t="s">
        <v>15</v>
      </c>
      <c r="T63" s="28">
        <f t="shared" si="96"/>
        <v>0.30230000000000001</v>
      </c>
      <c r="U63" s="28">
        <f t="shared" si="81"/>
        <v>0.13780000000000001</v>
      </c>
      <c r="V63" s="28">
        <f t="shared" si="82"/>
        <v>-1.78E-2</v>
      </c>
      <c r="W63" s="28">
        <f t="shared" si="83"/>
        <v>2.6700000000000002E-2</v>
      </c>
      <c r="X63" s="28">
        <f t="shared" si="84"/>
        <v>0.21329999999999999</v>
      </c>
      <c r="Y63" s="28">
        <f t="shared" si="85"/>
        <v>-0.30220000000000002</v>
      </c>
      <c r="Z63" s="28">
        <f t="shared" si="86"/>
        <v>-0.19550000000000001</v>
      </c>
      <c r="AA63" s="28">
        <f t="shared" si="87"/>
        <v>4.4499999999999998E-2</v>
      </c>
      <c r="AB63" s="28">
        <f t="shared" si="88"/>
        <v>-0.2</v>
      </c>
      <c r="AC63" s="28">
        <f t="shared" si="89"/>
        <v>-0.27110000000000001</v>
      </c>
      <c r="AD63" s="28">
        <f t="shared" si="90"/>
        <v>0.04</v>
      </c>
      <c r="AE63" s="28">
        <f t="shared" si="91"/>
        <v>0.36</v>
      </c>
      <c r="AF63" s="28">
        <f t="shared" si="92"/>
        <v>0.20449999999999999</v>
      </c>
      <c r="AG63" s="28">
        <f t="shared" si="93"/>
        <v>0.12889999999999999</v>
      </c>
      <c r="AH63" s="28">
        <f t="shared" si="94"/>
        <v>-8.8999999999999999E-3</v>
      </c>
      <c r="AI63" s="23">
        <f t="shared" si="97"/>
        <v>3.0833333333333334E-2</v>
      </c>
    </row>
    <row r="64" spans="1:35">
      <c r="A64" s="10" t="s">
        <v>16</v>
      </c>
      <c r="B64" s="7">
        <v>-0.43109999999999998</v>
      </c>
      <c r="C64" s="7">
        <v>0.53779999999999994</v>
      </c>
      <c r="D64" s="7">
        <v>-0.28449999999999998</v>
      </c>
      <c r="E64" s="7">
        <v>0.49330000000000002</v>
      </c>
      <c r="F64" s="7">
        <v>0.48</v>
      </c>
      <c r="G64" s="7">
        <v>0.49780000000000002</v>
      </c>
      <c r="H64" s="7">
        <v>0.20449999999999999</v>
      </c>
      <c r="I64" s="7">
        <v>4.4499999999999998E-2</v>
      </c>
      <c r="J64" s="7">
        <v>0.6</v>
      </c>
      <c r="K64" s="7">
        <v>-0.27110000000000001</v>
      </c>
      <c r="L64" s="7">
        <v>0.30669999999999997</v>
      </c>
      <c r="M64" s="7">
        <v>0.42670000000000002</v>
      </c>
      <c r="N64" s="7">
        <v>-0.59550000000000003</v>
      </c>
      <c r="O64" s="7">
        <v>0.39560000000000001</v>
      </c>
      <c r="P64" s="7">
        <v>0.32440000000000002</v>
      </c>
      <c r="Q64" s="4">
        <f t="shared" si="95"/>
        <v>0.18193999999999994</v>
      </c>
      <c r="S64" s="10" t="s">
        <v>16</v>
      </c>
      <c r="T64" s="28">
        <f t="shared" si="96"/>
        <v>-0.43109999999999998</v>
      </c>
      <c r="U64" s="28">
        <f t="shared" si="81"/>
        <v>0.53779999999999994</v>
      </c>
      <c r="V64" s="28">
        <f t="shared" si="82"/>
        <v>-0.28449999999999998</v>
      </c>
      <c r="W64" s="28">
        <f t="shared" si="83"/>
        <v>0.49330000000000002</v>
      </c>
      <c r="X64" s="28">
        <f t="shared" si="84"/>
        <v>0.48</v>
      </c>
      <c r="Y64" s="28">
        <f t="shared" si="85"/>
        <v>0.49780000000000002</v>
      </c>
      <c r="Z64" s="28">
        <f t="shared" si="86"/>
        <v>0.20449999999999999</v>
      </c>
      <c r="AA64" s="28">
        <f t="shared" si="87"/>
        <v>4.4499999999999998E-2</v>
      </c>
      <c r="AB64" s="28">
        <f t="shared" si="88"/>
        <v>0.6</v>
      </c>
      <c r="AC64" s="28">
        <f t="shared" si="89"/>
        <v>-0.27110000000000001</v>
      </c>
      <c r="AD64" s="28">
        <f t="shared" si="90"/>
        <v>0.30669999999999997</v>
      </c>
      <c r="AE64" s="28">
        <f t="shared" si="91"/>
        <v>0.42670000000000002</v>
      </c>
      <c r="AF64" s="28">
        <f t="shared" si="92"/>
        <v>-0.59550000000000003</v>
      </c>
      <c r="AG64" s="28">
        <f t="shared" si="93"/>
        <v>0.39560000000000001</v>
      </c>
      <c r="AH64" s="28">
        <f t="shared" si="94"/>
        <v>0.32440000000000002</v>
      </c>
      <c r="AI64" s="23">
        <f t="shared" si="97"/>
        <v>0.18193999999999994</v>
      </c>
    </row>
    <row r="65" spans="1:35">
      <c r="A65" s="10" t="s">
        <v>17</v>
      </c>
      <c r="B65" s="7">
        <v>-0.63109999999999999</v>
      </c>
      <c r="C65" s="7">
        <v>-6.2199999999999998E-2</v>
      </c>
      <c r="D65" s="7">
        <v>-8.4500000000000006E-2</v>
      </c>
      <c r="E65" s="7">
        <v>0.16</v>
      </c>
      <c r="F65" s="7">
        <v>-0.32</v>
      </c>
      <c r="G65" s="7">
        <v>0.2311</v>
      </c>
      <c r="H65" s="7">
        <v>-0.19550000000000001</v>
      </c>
      <c r="I65" s="7">
        <v>0.44450000000000001</v>
      </c>
      <c r="J65" s="7">
        <v>0.26669999999999999</v>
      </c>
      <c r="K65" s="7">
        <v>-0.60440000000000005</v>
      </c>
      <c r="L65" s="7">
        <v>-9.3299999999999994E-2</v>
      </c>
      <c r="M65" s="7">
        <v>-0.17330000000000001</v>
      </c>
      <c r="N65" s="7">
        <v>0.13780000000000001</v>
      </c>
      <c r="O65" s="7">
        <v>-7.1099999999999997E-2</v>
      </c>
      <c r="P65" s="7">
        <v>0.19109999999999999</v>
      </c>
      <c r="Q65" s="4">
        <f t="shared" si="95"/>
        <v>-5.3613333333333332E-2</v>
      </c>
      <c r="S65" s="10" t="s">
        <v>17</v>
      </c>
      <c r="T65" s="28">
        <f t="shared" si="96"/>
        <v>-0.63109999999999999</v>
      </c>
      <c r="U65" s="28">
        <f t="shared" si="81"/>
        <v>-6.2199999999999998E-2</v>
      </c>
      <c r="V65" s="28">
        <f t="shared" si="82"/>
        <v>-8.4500000000000006E-2</v>
      </c>
      <c r="W65" s="28">
        <f t="shared" si="83"/>
        <v>0.16</v>
      </c>
      <c r="X65" s="28">
        <f t="shared" si="84"/>
        <v>-0.32</v>
      </c>
      <c r="Y65" s="28">
        <f t="shared" si="85"/>
        <v>0.2311</v>
      </c>
      <c r="Z65" s="28">
        <f t="shared" si="86"/>
        <v>-0.19550000000000001</v>
      </c>
      <c r="AA65" s="28">
        <f t="shared" si="87"/>
        <v>0.44450000000000001</v>
      </c>
      <c r="AB65" s="28">
        <f t="shared" si="88"/>
        <v>0.26669999999999999</v>
      </c>
      <c r="AC65" s="28">
        <f t="shared" si="89"/>
        <v>-0.60440000000000005</v>
      </c>
      <c r="AD65" s="28">
        <f t="shared" si="90"/>
        <v>-9.3299999999999994E-2</v>
      </c>
      <c r="AE65" s="28">
        <f t="shared" si="91"/>
        <v>-0.17330000000000001</v>
      </c>
      <c r="AF65" s="28">
        <f t="shared" si="92"/>
        <v>0.13780000000000001</v>
      </c>
      <c r="AG65" s="28">
        <f t="shared" si="93"/>
        <v>-7.1099999999999997E-2</v>
      </c>
      <c r="AH65" s="28">
        <f t="shared" si="94"/>
        <v>0.19109999999999999</v>
      </c>
      <c r="AI65" s="23">
        <f t="shared" si="97"/>
        <v>-5.3613333333333332E-2</v>
      </c>
    </row>
    <row r="66" spans="1:35">
      <c r="A66" s="10" t="s">
        <v>18</v>
      </c>
      <c r="B66" s="7">
        <v>-3.1099999999999999E-2</v>
      </c>
      <c r="C66" s="7">
        <v>-0.72889999999999999</v>
      </c>
      <c r="D66" s="7">
        <v>-0.28449999999999998</v>
      </c>
      <c r="E66" s="7">
        <v>-0.04</v>
      </c>
      <c r="F66" s="7">
        <v>0.74670000000000003</v>
      </c>
      <c r="G66" s="7">
        <v>3.1099999999999999E-2</v>
      </c>
      <c r="H66" s="7">
        <v>-0.7288</v>
      </c>
      <c r="I66" s="7">
        <v>0.11119999999999999</v>
      </c>
      <c r="J66" s="7">
        <v>0.13339999999999999</v>
      </c>
      <c r="K66" s="7">
        <v>-0.13769999999999999</v>
      </c>
      <c r="L66" s="7">
        <v>-0.96</v>
      </c>
      <c r="M66" s="7">
        <v>-0.17330000000000001</v>
      </c>
      <c r="N66" s="7">
        <v>-0.1288</v>
      </c>
      <c r="O66" s="7">
        <v>-4.4000000000000003E-3</v>
      </c>
      <c r="P66" s="7">
        <v>-0.80889999999999995</v>
      </c>
      <c r="Q66" s="4">
        <f t="shared" si="95"/>
        <v>-0.20026666666666665</v>
      </c>
      <c r="S66" s="10" t="s">
        <v>18</v>
      </c>
      <c r="T66" s="28">
        <f t="shared" si="96"/>
        <v>-3.1099999999999999E-2</v>
      </c>
      <c r="U66" s="28">
        <f t="shared" si="81"/>
        <v>-0.72889999999999999</v>
      </c>
      <c r="V66" s="28">
        <f t="shared" si="82"/>
        <v>-0.28449999999999998</v>
      </c>
      <c r="W66" s="28">
        <f t="shared" si="83"/>
        <v>-0.04</v>
      </c>
      <c r="X66" s="28">
        <f t="shared" si="84"/>
        <v>0.74670000000000003</v>
      </c>
      <c r="Y66" s="28">
        <f t="shared" si="85"/>
        <v>3.1099999999999999E-2</v>
      </c>
      <c r="Z66" s="28">
        <f t="shared" si="86"/>
        <v>-0.7288</v>
      </c>
      <c r="AA66" s="28">
        <f t="shared" si="87"/>
        <v>0.11119999999999999</v>
      </c>
      <c r="AB66" s="28">
        <f t="shared" si="88"/>
        <v>0.13339999999999999</v>
      </c>
      <c r="AC66" s="28">
        <f t="shared" si="89"/>
        <v>-0.13769999999999999</v>
      </c>
      <c r="AD66" s="28">
        <f t="shared" si="90"/>
        <v>-0.96</v>
      </c>
      <c r="AE66" s="28">
        <f t="shared" si="91"/>
        <v>-0.17330000000000001</v>
      </c>
      <c r="AF66" s="28">
        <f t="shared" si="92"/>
        <v>-0.1288</v>
      </c>
      <c r="AG66" s="28">
        <f t="shared" si="93"/>
        <v>-4.4000000000000003E-3</v>
      </c>
      <c r="AH66" s="28">
        <f t="shared" si="94"/>
        <v>-0.80889999999999995</v>
      </c>
      <c r="AI66" s="23">
        <f t="shared" si="97"/>
        <v>-0.20026666666666665</v>
      </c>
    </row>
    <row r="67" spans="1:35">
      <c r="A67" s="10" t="s">
        <v>19</v>
      </c>
      <c r="B67" s="7">
        <v>-0.16439999999999999</v>
      </c>
      <c r="C67" s="7">
        <v>4.4999999999999997E-3</v>
      </c>
      <c r="D67" s="7">
        <v>-1.78E-2</v>
      </c>
      <c r="E67" s="7">
        <v>0.22670000000000001</v>
      </c>
      <c r="F67" s="7">
        <v>0.1467</v>
      </c>
      <c r="G67" s="7">
        <v>-3.5499999999999997E-2</v>
      </c>
      <c r="H67" s="7">
        <v>0.20449999999999999</v>
      </c>
      <c r="I67" s="7">
        <v>-0.2888</v>
      </c>
      <c r="J67" s="7">
        <v>-0.1333</v>
      </c>
      <c r="K67" s="7">
        <v>-0.2044</v>
      </c>
      <c r="L67" s="7">
        <v>0.70669999999999999</v>
      </c>
      <c r="M67" s="7">
        <v>-0.04</v>
      </c>
      <c r="N67" s="7">
        <v>-0.39550000000000002</v>
      </c>
      <c r="O67" s="7">
        <v>-0.2044</v>
      </c>
      <c r="P67" s="7">
        <v>-0.3422</v>
      </c>
      <c r="Q67" s="4">
        <f t="shared" si="95"/>
        <v>-3.5813333333333336E-2</v>
      </c>
      <c r="S67" s="10" t="s">
        <v>19</v>
      </c>
      <c r="T67" s="28">
        <f t="shared" si="96"/>
        <v>-0.16439999999999999</v>
      </c>
      <c r="U67" s="28">
        <f t="shared" si="81"/>
        <v>4.4999999999999997E-3</v>
      </c>
      <c r="V67" s="28">
        <f t="shared" si="82"/>
        <v>-1.78E-2</v>
      </c>
      <c r="W67" s="28">
        <f t="shared" si="83"/>
        <v>0.22670000000000001</v>
      </c>
      <c r="X67" s="28">
        <f t="shared" si="84"/>
        <v>0.1467</v>
      </c>
      <c r="Y67" s="28">
        <f t="shared" si="85"/>
        <v>-3.5499999999999997E-2</v>
      </c>
      <c r="Z67" s="28">
        <f t="shared" si="86"/>
        <v>0.20449999999999999</v>
      </c>
      <c r="AA67" s="28">
        <f t="shared" si="87"/>
        <v>-0.2888</v>
      </c>
      <c r="AB67" s="28">
        <f t="shared" si="88"/>
        <v>-0.1333</v>
      </c>
      <c r="AC67" s="28">
        <f t="shared" si="89"/>
        <v>-0.2044</v>
      </c>
      <c r="AD67" s="28">
        <f t="shared" si="90"/>
        <v>0.70669999999999999</v>
      </c>
      <c r="AE67" s="28">
        <f t="shared" si="91"/>
        <v>-0.04</v>
      </c>
      <c r="AF67" s="28">
        <f t="shared" si="92"/>
        <v>-0.39550000000000002</v>
      </c>
      <c r="AG67" s="28">
        <f t="shared" si="93"/>
        <v>-0.2044</v>
      </c>
      <c r="AH67" s="28">
        <f t="shared" si="94"/>
        <v>-0.3422</v>
      </c>
      <c r="AI67" s="23">
        <f t="shared" si="97"/>
        <v>-3.5813333333333336E-2</v>
      </c>
    </row>
    <row r="68" spans="1:35">
      <c r="A68" s="10" t="s">
        <v>20</v>
      </c>
      <c r="B68" s="7">
        <v>-0.56440000000000001</v>
      </c>
      <c r="C68" s="7">
        <v>0.53779999999999994</v>
      </c>
      <c r="D68" s="7">
        <v>-0.21779999999999999</v>
      </c>
      <c r="E68" s="7">
        <v>-0.24</v>
      </c>
      <c r="F68" s="7">
        <v>-0.12</v>
      </c>
      <c r="G68" s="7">
        <v>-0.16889999999999999</v>
      </c>
      <c r="H68" s="7">
        <v>4.4999999999999997E-3</v>
      </c>
      <c r="I68" s="7">
        <v>-0.35549999999999998</v>
      </c>
      <c r="J68" s="7">
        <v>-0.1333</v>
      </c>
      <c r="K68" s="7">
        <v>0.12889999999999999</v>
      </c>
      <c r="L68" s="7">
        <v>-0.16</v>
      </c>
      <c r="M68" s="7">
        <v>-0.37330000000000002</v>
      </c>
      <c r="N68" s="7">
        <v>0.47120000000000001</v>
      </c>
      <c r="O68" s="7">
        <v>-0.2044</v>
      </c>
      <c r="P68" s="7">
        <v>-8.8999999999999999E-3</v>
      </c>
      <c r="Q68" s="4">
        <f t="shared" si="95"/>
        <v>-9.3606666666666644E-2</v>
      </c>
      <c r="S68" s="10" t="s">
        <v>20</v>
      </c>
      <c r="T68" s="28">
        <f t="shared" si="96"/>
        <v>-0.56440000000000001</v>
      </c>
      <c r="U68" s="28">
        <f t="shared" si="81"/>
        <v>0.53779999999999994</v>
      </c>
      <c r="V68" s="28">
        <f t="shared" si="82"/>
        <v>-0.21779999999999999</v>
      </c>
      <c r="W68" s="28">
        <f t="shared" si="83"/>
        <v>-0.24</v>
      </c>
      <c r="X68" s="28">
        <f t="shared" si="84"/>
        <v>-0.12</v>
      </c>
      <c r="Y68" s="28">
        <f t="shared" si="85"/>
        <v>-0.16889999999999999</v>
      </c>
      <c r="Z68" s="28">
        <f t="shared" si="86"/>
        <v>4.4999999999999997E-3</v>
      </c>
      <c r="AA68" s="28">
        <f t="shared" si="87"/>
        <v>-0.35549999999999998</v>
      </c>
      <c r="AB68" s="28">
        <f t="shared" si="88"/>
        <v>-0.1333</v>
      </c>
      <c r="AC68" s="28">
        <f t="shared" si="89"/>
        <v>0.12889999999999999</v>
      </c>
      <c r="AD68" s="28">
        <f t="shared" si="90"/>
        <v>-0.16</v>
      </c>
      <c r="AE68" s="28">
        <f t="shared" si="91"/>
        <v>-0.37330000000000002</v>
      </c>
      <c r="AF68" s="28">
        <f t="shared" si="92"/>
        <v>0.47120000000000001</v>
      </c>
      <c r="AG68" s="28">
        <f t="shared" si="93"/>
        <v>-0.2044</v>
      </c>
      <c r="AH68" s="28">
        <f t="shared" si="94"/>
        <v>-8.8999999999999999E-3</v>
      </c>
      <c r="AI68" s="23">
        <f t="shared" si="97"/>
        <v>-9.3606666666666644E-2</v>
      </c>
    </row>
    <row r="69" spans="1:35">
      <c r="A69" s="10" t="s">
        <v>21</v>
      </c>
      <c r="B69" s="7">
        <v>0.1023</v>
      </c>
      <c r="C69" s="7">
        <v>-0.12889999999999999</v>
      </c>
      <c r="D69" s="7">
        <v>0.51549999999999996</v>
      </c>
      <c r="E69" s="7">
        <v>-0.1067</v>
      </c>
      <c r="F69" s="7">
        <v>1.3299999999999999E-2</v>
      </c>
      <c r="G69" s="7">
        <v>0.63109999999999999</v>
      </c>
      <c r="H69" s="7">
        <v>0.33779999999999999</v>
      </c>
      <c r="I69" s="7">
        <v>-8.8800000000000004E-2</v>
      </c>
      <c r="J69" s="7">
        <v>6.6699999999999995E-2</v>
      </c>
      <c r="K69" s="7">
        <v>-4.4000000000000003E-3</v>
      </c>
      <c r="L69" s="7">
        <v>0.30669999999999997</v>
      </c>
      <c r="M69" s="7">
        <v>2.6700000000000002E-2</v>
      </c>
      <c r="N69" s="7">
        <v>0.2712</v>
      </c>
      <c r="O69" s="7">
        <v>-7.1099999999999997E-2</v>
      </c>
      <c r="P69" s="7">
        <v>0.1244</v>
      </c>
      <c r="Q69" s="4">
        <f t="shared" si="95"/>
        <v>0.13305333333333333</v>
      </c>
      <c r="S69" s="10" t="s">
        <v>21</v>
      </c>
      <c r="T69" s="28">
        <f t="shared" si="96"/>
        <v>0.1023</v>
      </c>
      <c r="U69" s="28">
        <f t="shared" si="81"/>
        <v>-0.12889999999999999</v>
      </c>
      <c r="V69" s="28">
        <f t="shared" si="82"/>
        <v>0.51549999999999996</v>
      </c>
      <c r="W69" s="28">
        <f t="shared" si="83"/>
        <v>-0.1067</v>
      </c>
      <c r="X69" s="28">
        <f t="shared" si="84"/>
        <v>1.3299999999999999E-2</v>
      </c>
      <c r="Y69" s="28">
        <f t="shared" si="85"/>
        <v>0.63109999999999999</v>
      </c>
      <c r="Z69" s="28">
        <f t="shared" si="86"/>
        <v>0.33779999999999999</v>
      </c>
      <c r="AA69" s="28">
        <f t="shared" si="87"/>
        <v>-8.8800000000000004E-2</v>
      </c>
      <c r="AB69" s="28">
        <f t="shared" si="88"/>
        <v>6.6699999999999995E-2</v>
      </c>
      <c r="AC69" s="28">
        <f t="shared" si="89"/>
        <v>-4.4000000000000003E-3</v>
      </c>
      <c r="AD69" s="28">
        <f t="shared" si="90"/>
        <v>0.30669999999999997</v>
      </c>
      <c r="AE69" s="28">
        <f t="shared" si="91"/>
        <v>2.6700000000000002E-2</v>
      </c>
      <c r="AF69" s="28">
        <f t="shared" si="92"/>
        <v>0.2712</v>
      </c>
      <c r="AG69" s="28">
        <f t="shared" si="93"/>
        <v>-7.1099999999999997E-2</v>
      </c>
      <c r="AH69" s="28">
        <f t="shared" si="94"/>
        <v>0.1244</v>
      </c>
      <c r="AI69" s="23">
        <f t="shared" si="97"/>
        <v>0.13305333333333333</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BG63"/>
  <sheetViews>
    <sheetView workbookViewId="0"/>
  </sheetViews>
  <sheetFormatPr defaultRowHeight="13.5"/>
  <cols>
    <col min="29" max="29" width="3.125" style="17" customWidth="1"/>
    <col min="30" max="30" width="8.125" customWidth="1"/>
    <col min="31" max="34" width="8.125" style="25" customWidth="1"/>
    <col min="35" max="35" width="8.125" customWidth="1"/>
    <col min="36" max="36" width="9" customWidth="1"/>
    <col min="37" max="37" width="3.125" style="17" customWidth="1"/>
    <col min="38" max="38" width="8.125" customWidth="1"/>
    <col min="39" max="42" width="8.125" style="25" customWidth="1"/>
    <col min="43" max="43" width="8.125" customWidth="1"/>
    <col min="45" max="45" width="3.125" customWidth="1"/>
    <col min="46" max="46" width="8.125" customWidth="1"/>
    <col min="47" max="50" width="8.125" style="25" customWidth="1"/>
    <col min="51" max="51" width="8.125" customWidth="1"/>
    <col min="53" max="53" width="3.125" customWidth="1"/>
    <col min="54" max="54" width="8.125" customWidth="1"/>
    <col min="55" max="58" width="8.125" style="25" customWidth="1"/>
    <col min="59" max="59" width="8.125" customWidth="1"/>
  </cols>
  <sheetData>
    <row r="1" spans="1:56" s="22" customFormat="1">
      <c r="A1"/>
      <c r="B1"/>
      <c r="C1"/>
      <c r="D1"/>
      <c r="E1"/>
      <c r="F1"/>
      <c r="G1"/>
      <c r="H1"/>
      <c r="I1"/>
      <c r="J1"/>
      <c r="K1"/>
      <c r="L1"/>
      <c r="M1"/>
      <c r="N1"/>
      <c r="O1"/>
      <c r="P1"/>
      <c r="Q1"/>
      <c r="R1"/>
      <c r="S1"/>
      <c r="T1"/>
      <c r="U1"/>
      <c r="V1"/>
      <c r="W1"/>
      <c r="X1"/>
      <c r="Y1"/>
      <c r="Z1"/>
      <c r="AA1"/>
      <c r="AB1"/>
    </row>
    <row r="2" spans="1:56" s="22" customFormat="1">
      <c r="A2" t="s">
        <v>107</v>
      </c>
      <c r="B2"/>
      <c r="C2"/>
      <c r="D2"/>
      <c r="E2"/>
      <c r="F2"/>
      <c r="G2"/>
      <c r="H2"/>
      <c r="I2"/>
      <c r="J2"/>
      <c r="K2"/>
      <c r="L2"/>
      <c r="M2"/>
      <c r="N2"/>
      <c r="O2"/>
      <c r="P2"/>
      <c r="Q2"/>
      <c r="R2"/>
      <c r="S2"/>
      <c r="T2"/>
      <c r="U2"/>
      <c r="V2"/>
      <c r="W2"/>
      <c r="X2"/>
      <c r="Y2"/>
      <c r="Z2"/>
      <c r="AA2"/>
      <c r="AB2"/>
    </row>
    <row r="3" spans="1:56" s="22" customFormat="1">
      <c r="A3"/>
      <c r="B3"/>
      <c r="C3"/>
      <c r="D3"/>
      <c r="E3"/>
      <c r="F3"/>
      <c r="G3"/>
      <c r="H3"/>
      <c r="I3"/>
      <c r="J3"/>
      <c r="K3"/>
      <c r="L3"/>
      <c r="M3"/>
      <c r="N3"/>
      <c r="O3"/>
      <c r="P3"/>
      <c r="Q3"/>
      <c r="R3"/>
      <c r="S3"/>
      <c r="T3"/>
      <c r="U3"/>
      <c r="V3"/>
      <c r="W3"/>
      <c r="X3"/>
      <c r="Y3"/>
      <c r="Z3"/>
      <c r="AA3"/>
      <c r="AB3"/>
    </row>
    <row r="4" spans="1:56" s="22" customFormat="1">
      <c r="A4" t="s">
        <v>96</v>
      </c>
      <c r="B4"/>
      <c r="C4"/>
      <c r="D4"/>
      <c r="E4"/>
      <c r="F4"/>
      <c r="G4"/>
      <c r="H4" t="s">
        <v>97</v>
      </c>
      <c r="I4"/>
      <c r="J4"/>
      <c r="K4"/>
      <c r="L4"/>
      <c r="M4"/>
      <c r="N4"/>
      <c r="O4" t="s">
        <v>98</v>
      </c>
      <c r="P4"/>
      <c r="Q4"/>
      <c r="R4"/>
      <c r="S4"/>
      <c r="T4"/>
      <c r="U4"/>
      <c r="V4" t="s">
        <v>99</v>
      </c>
      <c r="W4"/>
      <c r="X4"/>
      <c r="Y4"/>
      <c r="Z4"/>
      <c r="AA4"/>
      <c r="AB4"/>
      <c r="AC4" t="s">
        <v>96</v>
      </c>
      <c r="AD4"/>
      <c r="AE4"/>
      <c r="AF4"/>
      <c r="AG4"/>
      <c r="AH4"/>
      <c r="AI4"/>
      <c r="AJ4"/>
      <c r="AK4" t="s">
        <v>97</v>
      </c>
      <c r="AL4"/>
      <c r="AM4"/>
      <c r="AN4"/>
      <c r="AO4"/>
      <c r="AP4"/>
      <c r="AQ4"/>
      <c r="AR4"/>
      <c r="AS4" t="s">
        <v>98</v>
      </c>
      <c r="AT4"/>
      <c r="AU4"/>
      <c r="AV4"/>
      <c r="AW4"/>
      <c r="AX4"/>
      <c r="AY4"/>
      <c r="AZ4"/>
      <c r="BA4" t="s">
        <v>99</v>
      </c>
      <c r="BB4"/>
      <c r="BC4"/>
      <c r="BD4"/>
    </row>
    <row r="5" spans="1:56" s="22" customFormat="1">
      <c r="A5"/>
      <c r="B5"/>
      <c r="C5"/>
      <c r="D5"/>
      <c r="E5"/>
      <c r="F5"/>
      <c r="G5"/>
      <c r="H5"/>
      <c r="I5"/>
      <c r="J5"/>
      <c r="K5"/>
      <c r="L5"/>
      <c r="M5"/>
      <c r="N5"/>
      <c r="O5"/>
      <c r="P5"/>
      <c r="Q5"/>
      <c r="R5"/>
      <c r="S5"/>
      <c r="T5"/>
      <c r="U5"/>
      <c r="V5"/>
      <c r="W5"/>
      <c r="X5"/>
      <c r="Y5"/>
      <c r="Z5"/>
      <c r="AA5"/>
      <c r="AB5"/>
    </row>
    <row r="6" spans="1:56" s="22" customFormat="1">
      <c r="A6"/>
      <c r="B6"/>
      <c r="C6"/>
      <c r="D6"/>
      <c r="E6"/>
      <c r="F6"/>
      <c r="G6"/>
      <c r="H6"/>
      <c r="I6"/>
      <c r="J6"/>
      <c r="K6"/>
      <c r="L6"/>
      <c r="M6"/>
      <c r="N6"/>
      <c r="O6"/>
      <c r="P6"/>
      <c r="Q6"/>
      <c r="R6"/>
      <c r="S6"/>
      <c r="T6"/>
      <c r="U6"/>
      <c r="V6"/>
      <c r="W6"/>
      <c r="X6"/>
      <c r="Y6"/>
      <c r="Z6"/>
      <c r="AA6"/>
      <c r="AB6"/>
    </row>
    <row r="7" spans="1:56" s="22" customFormat="1">
      <c r="A7"/>
      <c r="B7"/>
      <c r="C7"/>
      <c r="D7"/>
      <c r="E7"/>
      <c r="F7"/>
      <c r="G7"/>
      <c r="H7"/>
      <c r="I7"/>
      <c r="J7"/>
      <c r="K7"/>
      <c r="L7"/>
      <c r="M7"/>
      <c r="N7"/>
      <c r="O7"/>
      <c r="P7"/>
      <c r="Q7"/>
      <c r="R7"/>
      <c r="S7"/>
      <c r="T7"/>
      <c r="U7"/>
      <c r="V7"/>
      <c r="W7"/>
      <c r="X7"/>
      <c r="Y7"/>
      <c r="Z7"/>
      <c r="AA7"/>
      <c r="AB7"/>
    </row>
    <row r="8" spans="1:56" s="22" customFormat="1">
      <c r="A8"/>
      <c r="B8"/>
      <c r="C8"/>
      <c r="D8"/>
      <c r="E8"/>
      <c r="F8"/>
      <c r="G8"/>
      <c r="H8"/>
      <c r="I8"/>
      <c r="J8"/>
      <c r="K8"/>
      <c r="L8"/>
      <c r="M8"/>
      <c r="N8"/>
      <c r="O8"/>
      <c r="P8"/>
      <c r="Q8"/>
      <c r="R8"/>
      <c r="S8"/>
      <c r="T8"/>
      <c r="U8"/>
      <c r="V8"/>
      <c r="W8"/>
      <c r="X8"/>
      <c r="Y8"/>
      <c r="Z8"/>
      <c r="AA8"/>
      <c r="AB8"/>
    </row>
    <row r="9" spans="1:56" s="22" customFormat="1">
      <c r="A9"/>
      <c r="B9"/>
      <c r="C9"/>
      <c r="D9"/>
      <c r="E9"/>
      <c r="F9"/>
      <c r="G9"/>
      <c r="H9"/>
      <c r="I9"/>
      <c r="J9"/>
      <c r="K9"/>
      <c r="L9"/>
      <c r="M9"/>
      <c r="N9"/>
      <c r="O9"/>
      <c r="P9"/>
      <c r="Q9"/>
      <c r="R9"/>
      <c r="S9"/>
      <c r="T9"/>
      <c r="U9"/>
      <c r="V9"/>
      <c r="W9"/>
      <c r="X9"/>
      <c r="Y9"/>
      <c r="Z9"/>
      <c r="AA9"/>
      <c r="AB9"/>
    </row>
    <row r="10" spans="1:56" s="22" customFormat="1">
      <c r="A10"/>
      <c r="B10"/>
      <c r="C10"/>
      <c r="D10"/>
      <c r="E10"/>
      <c r="F10"/>
      <c r="G10"/>
      <c r="H10"/>
      <c r="I10"/>
      <c r="J10"/>
      <c r="K10"/>
      <c r="L10"/>
      <c r="M10"/>
      <c r="N10"/>
      <c r="O10"/>
      <c r="P10"/>
      <c r="Q10"/>
      <c r="R10"/>
      <c r="S10"/>
      <c r="T10"/>
      <c r="U10"/>
      <c r="V10"/>
      <c r="W10"/>
      <c r="X10"/>
      <c r="Y10"/>
      <c r="Z10"/>
      <c r="AA10"/>
      <c r="AB10"/>
    </row>
    <row r="11" spans="1:56" s="22" customFormat="1">
      <c r="A11"/>
      <c r="B11"/>
      <c r="C11"/>
      <c r="D11"/>
      <c r="E11"/>
      <c r="F11"/>
      <c r="G11"/>
      <c r="H11"/>
      <c r="I11"/>
      <c r="J11"/>
      <c r="K11"/>
      <c r="L11"/>
      <c r="M11"/>
      <c r="N11"/>
      <c r="O11"/>
      <c r="P11"/>
      <c r="Q11"/>
      <c r="R11"/>
      <c r="S11"/>
      <c r="T11"/>
      <c r="U11"/>
      <c r="V11"/>
      <c r="W11"/>
      <c r="X11"/>
      <c r="Y11"/>
      <c r="Z11"/>
      <c r="AA11"/>
      <c r="AB11"/>
    </row>
    <row r="12" spans="1:56" s="22" customFormat="1">
      <c r="A12"/>
      <c r="B12"/>
      <c r="C12"/>
      <c r="D12"/>
      <c r="E12"/>
      <c r="F12"/>
      <c r="G12"/>
      <c r="H12"/>
      <c r="I12"/>
      <c r="J12"/>
      <c r="K12"/>
      <c r="L12"/>
      <c r="M12"/>
      <c r="N12"/>
      <c r="O12"/>
      <c r="P12"/>
      <c r="Q12"/>
      <c r="R12"/>
      <c r="S12"/>
      <c r="T12"/>
      <c r="U12"/>
      <c r="V12"/>
      <c r="W12"/>
      <c r="X12"/>
      <c r="Y12"/>
      <c r="Z12"/>
      <c r="AA12"/>
      <c r="AB12"/>
    </row>
    <row r="13" spans="1:56" s="22" customFormat="1">
      <c r="A13"/>
      <c r="B13"/>
      <c r="C13"/>
      <c r="D13"/>
      <c r="E13"/>
      <c r="F13"/>
      <c r="G13"/>
      <c r="H13"/>
      <c r="I13"/>
      <c r="J13"/>
      <c r="K13"/>
      <c r="L13"/>
      <c r="M13"/>
      <c r="N13"/>
      <c r="O13"/>
      <c r="P13"/>
      <c r="Q13"/>
      <c r="R13"/>
      <c r="S13"/>
      <c r="T13"/>
      <c r="U13"/>
      <c r="V13"/>
      <c r="W13"/>
      <c r="X13"/>
      <c r="Y13"/>
      <c r="Z13"/>
      <c r="AA13"/>
      <c r="AB13"/>
    </row>
    <row r="14" spans="1:56" s="22" customFormat="1">
      <c r="A14"/>
      <c r="B14"/>
      <c r="C14"/>
      <c r="D14"/>
      <c r="E14"/>
      <c r="F14"/>
      <c r="G14"/>
      <c r="H14"/>
      <c r="I14"/>
      <c r="J14"/>
      <c r="K14"/>
      <c r="L14"/>
      <c r="M14"/>
      <c r="N14"/>
      <c r="O14"/>
      <c r="P14"/>
      <c r="Q14"/>
      <c r="R14"/>
      <c r="S14"/>
      <c r="T14"/>
      <c r="U14"/>
      <c r="V14"/>
      <c r="W14"/>
      <c r="X14"/>
      <c r="Y14"/>
      <c r="Z14"/>
      <c r="AA14"/>
      <c r="AB14"/>
    </row>
    <row r="15" spans="1:56" s="22" customFormat="1">
      <c r="A15"/>
      <c r="B15"/>
      <c r="C15"/>
      <c r="D15"/>
      <c r="E15"/>
      <c r="F15"/>
      <c r="G15"/>
      <c r="H15"/>
      <c r="I15"/>
      <c r="J15"/>
      <c r="K15"/>
      <c r="L15"/>
      <c r="M15"/>
      <c r="N15"/>
      <c r="O15"/>
      <c r="P15"/>
      <c r="Q15"/>
      <c r="R15"/>
      <c r="S15"/>
      <c r="T15"/>
      <c r="U15"/>
      <c r="V15"/>
      <c r="W15"/>
      <c r="X15"/>
      <c r="Y15"/>
      <c r="Z15"/>
      <c r="AA15"/>
      <c r="AB15"/>
    </row>
    <row r="16" spans="1:56" s="22" customFormat="1">
      <c r="A16"/>
      <c r="B16"/>
      <c r="C16"/>
      <c r="D16"/>
      <c r="E16"/>
      <c r="F16"/>
      <c r="G16"/>
      <c r="H16"/>
      <c r="I16"/>
      <c r="J16"/>
      <c r="K16"/>
      <c r="L16"/>
      <c r="M16"/>
      <c r="N16"/>
      <c r="O16"/>
      <c r="P16"/>
      <c r="Q16"/>
      <c r="R16"/>
      <c r="S16"/>
      <c r="T16"/>
      <c r="U16"/>
      <c r="V16"/>
      <c r="W16"/>
      <c r="X16"/>
      <c r="Y16"/>
      <c r="Z16"/>
      <c r="AA16"/>
      <c r="AB16"/>
    </row>
    <row r="17" spans="1:59" s="22" customFormat="1">
      <c r="A17"/>
      <c r="B17"/>
      <c r="C17"/>
      <c r="D17"/>
      <c r="E17"/>
      <c r="F17"/>
      <c r="G17"/>
      <c r="H17"/>
      <c r="I17"/>
      <c r="J17"/>
      <c r="K17"/>
      <c r="L17"/>
      <c r="M17"/>
      <c r="N17"/>
      <c r="O17"/>
      <c r="P17"/>
      <c r="Q17"/>
      <c r="R17"/>
      <c r="S17"/>
      <c r="T17"/>
      <c r="U17"/>
      <c r="V17"/>
      <c r="W17"/>
      <c r="X17"/>
      <c r="Y17"/>
      <c r="Z17"/>
      <c r="AA17"/>
      <c r="AB17"/>
    </row>
    <row r="18" spans="1:59" s="22" customFormat="1">
      <c r="A18"/>
      <c r="B18"/>
      <c r="C18"/>
      <c r="D18"/>
      <c r="E18"/>
      <c r="F18"/>
      <c r="G18"/>
      <c r="H18"/>
      <c r="I18"/>
      <c r="J18"/>
      <c r="K18"/>
      <c r="L18"/>
      <c r="M18"/>
      <c r="N18"/>
      <c r="O18"/>
      <c r="P18"/>
      <c r="Q18"/>
      <c r="R18"/>
      <c r="S18"/>
      <c r="T18"/>
      <c r="U18"/>
      <c r="V18"/>
      <c r="W18"/>
      <c r="X18"/>
      <c r="Y18"/>
      <c r="Z18"/>
      <c r="AA18"/>
      <c r="AB18"/>
    </row>
    <row r="19" spans="1:59" s="22" customFormat="1">
      <c r="A19" s="11"/>
      <c r="B19"/>
      <c r="C19"/>
      <c r="D19"/>
      <c r="E19"/>
      <c r="F19"/>
      <c r="G19"/>
      <c r="H19"/>
      <c r="I19"/>
      <c r="J19"/>
      <c r="K19"/>
      <c r="L19"/>
      <c r="M19"/>
      <c r="N19"/>
      <c r="O19"/>
      <c r="P19"/>
      <c r="Q19"/>
      <c r="R19"/>
      <c r="S19"/>
      <c r="T19"/>
      <c r="U19"/>
      <c r="V19"/>
      <c r="W19"/>
      <c r="X19"/>
      <c r="Y19"/>
      <c r="Z19"/>
      <c r="AA19"/>
      <c r="AB19"/>
    </row>
    <row r="20" spans="1:59" s="22" customFormat="1">
      <c r="A20" s="11"/>
      <c r="B20"/>
      <c r="C20"/>
      <c r="D20"/>
      <c r="E20" s="1" t="s">
        <v>26</v>
      </c>
      <c r="F20"/>
      <c r="G20"/>
      <c r="H20"/>
      <c r="I20"/>
      <c r="J20"/>
      <c r="K20"/>
      <c r="L20" s="1" t="s">
        <v>26</v>
      </c>
      <c r="M20"/>
      <c r="N20"/>
      <c r="O20"/>
      <c r="P20"/>
      <c r="Q20"/>
      <c r="R20"/>
      <c r="S20" s="1" t="s">
        <v>26</v>
      </c>
      <c r="X20"/>
      <c r="Y20"/>
      <c r="Z20" s="1" t="s">
        <v>26</v>
      </c>
      <c r="AA20"/>
      <c r="AB20"/>
    </row>
    <row r="21" spans="1:59" s="22" customFormat="1">
      <c r="A21" s="11"/>
      <c r="B21"/>
      <c r="C21"/>
      <c r="D21"/>
      <c r="E21" s="6">
        <f>MAX(E25:E1048576)</f>
        <v>1.0034019097377844</v>
      </c>
      <c r="F21"/>
      <c r="G21"/>
      <c r="H21"/>
      <c r="I21"/>
      <c r="J21"/>
      <c r="K21"/>
      <c r="L21" s="6">
        <f>MAX(L25:L1048576)</f>
        <v>1.1018971230647729</v>
      </c>
      <c r="M21"/>
      <c r="N21"/>
      <c r="O21"/>
      <c r="P21"/>
      <c r="Q21"/>
      <c r="R21"/>
      <c r="S21" s="6">
        <f>MAX(S25:S1048576)</f>
        <v>1.0829025816671356</v>
      </c>
      <c r="X21"/>
      <c r="Y21"/>
      <c r="Z21" s="6">
        <f>MAX(Z25:Z1048576)</f>
        <v>1.4913071176240249</v>
      </c>
      <c r="AA21"/>
      <c r="AB21"/>
    </row>
    <row r="22" spans="1:59" s="22" customFormat="1">
      <c r="A22"/>
      <c r="B22"/>
      <c r="C22"/>
      <c r="D22" s="2" t="s">
        <v>28</v>
      </c>
      <c r="E22" s="1" t="s">
        <v>24</v>
      </c>
      <c r="F22"/>
      <c r="G22"/>
      <c r="H22"/>
      <c r="I22"/>
      <c r="J22"/>
      <c r="K22" s="2" t="s">
        <v>28</v>
      </c>
      <c r="L22" s="1" t="s">
        <v>24</v>
      </c>
      <c r="M22"/>
      <c r="N22"/>
      <c r="O22"/>
      <c r="P22"/>
      <c r="Q22"/>
      <c r="R22" s="2" t="s">
        <v>28</v>
      </c>
      <c r="S22" s="1" t="s">
        <v>24</v>
      </c>
      <c r="X22"/>
      <c r="Y22" s="2" t="s">
        <v>28</v>
      </c>
      <c r="Z22" s="1" t="s">
        <v>24</v>
      </c>
      <c r="AA22"/>
      <c r="AB22"/>
    </row>
    <row r="23" spans="1:59" s="22" customFormat="1">
      <c r="A23" t="s">
        <v>22</v>
      </c>
      <c r="B23"/>
      <c r="C23"/>
      <c r="D23" s="6">
        <v>0.95</v>
      </c>
      <c r="E23" s="6">
        <f>100/E21</f>
        <v>99.660962401529275</v>
      </c>
      <c r="F23"/>
      <c r="G23"/>
      <c r="H23" t="s">
        <v>22</v>
      </c>
      <c r="I23"/>
      <c r="J23"/>
      <c r="K23" s="6">
        <v>0.95</v>
      </c>
      <c r="L23" s="6">
        <f>100/L21</f>
        <v>90.752573817294277</v>
      </c>
      <c r="M23"/>
      <c r="N23"/>
      <c r="O23" t="s">
        <v>22</v>
      </c>
      <c r="P23"/>
      <c r="Q23"/>
      <c r="R23" s="6">
        <v>0.95</v>
      </c>
      <c r="S23" s="6">
        <f>100/S21</f>
        <v>92.344410007823001</v>
      </c>
      <c r="V23" t="s">
        <v>22</v>
      </c>
      <c r="X23"/>
      <c r="Y23" s="6">
        <v>0.95</v>
      </c>
      <c r="Z23" s="6">
        <f>100/Z21</f>
        <v>67.055269044327801</v>
      </c>
      <c r="AA23"/>
      <c r="AB23"/>
      <c r="AD23" t="s">
        <v>101</v>
      </c>
      <c r="AL23" t="s">
        <v>101</v>
      </c>
      <c r="AT23" t="s">
        <v>101</v>
      </c>
      <c r="BB23" t="s">
        <v>101</v>
      </c>
    </row>
    <row r="24" spans="1:59">
      <c r="A24" s="13" t="s">
        <v>25</v>
      </c>
      <c r="B24" s="13" t="s">
        <v>9</v>
      </c>
      <c r="C24" s="13" t="s">
        <v>90</v>
      </c>
      <c r="D24" s="20" t="s">
        <v>11</v>
      </c>
      <c r="E24" s="20" t="s">
        <v>23</v>
      </c>
      <c r="F24" s="20" t="s">
        <v>95</v>
      </c>
      <c r="H24" s="13" t="s">
        <v>25</v>
      </c>
      <c r="I24" s="13" t="s">
        <v>9</v>
      </c>
      <c r="J24" s="13" t="s">
        <v>90</v>
      </c>
      <c r="K24" s="20" t="s">
        <v>11</v>
      </c>
      <c r="L24" s="20" t="s">
        <v>23</v>
      </c>
      <c r="M24" s="20" t="s">
        <v>95</v>
      </c>
      <c r="O24" s="13" t="s">
        <v>25</v>
      </c>
      <c r="P24" s="13" t="s">
        <v>9</v>
      </c>
      <c r="Q24" s="13" t="s">
        <v>90</v>
      </c>
      <c r="R24" s="20" t="s">
        <v>11</v>
      </c>
      <c r="S24" s="20" t="s">
        <v>23</v>
      </c>
      <c r="T24" s="20" t="s">
        <v>95</v>
      </c>
      <c r="V24" s="13" t="s">
        <v>25</v>
      </c>
      <c r="W24" s="13" t="s">
        <v>9</v>
      </c>
      <c r="X24" s="13" t="s">
        <v>90</v>
      </c>
      <c r="Y24" s="20" t="s">
        <v>11</v>
      </c>
      <c r="Z24" s="20" t="s">
        <v>23</v>
      </c>
      <c r="AA24" s="20" t="s">
        <v>95</v>
      </c>
      <c r="AC24" s="18"/>
      <c r="AD24" s="9" t="s">
        <v>25</v>
      </c>
      <c r="AE24" s="9" t="s">
        <v>9</v>
      </c>
      <c r="AF24" s="9" t="s">
        <v>10</v>
      </c>
      <c r="AG24" s="9" t="s">
        <v>11</v>
      </c>
      <c r="AH24" s="9" t="s">
        <v>45</v>
      </c>
      <c r="AI24" s="9" t="s">
        <v>100</v>
      </c>
      <c r="AK24" s="18"/>
      <c r="AL24" s="9" t="s">
        <v>25</v>
      </c>
      <c r="AM24" s="9" t="s">
        <v>9</v>
      </c>
      <c r="AN24" s="9" t="s">
        <v>10</v>
      </c>
      <c r="AO24" s="9" t="s">
        <v>11</v>
      </c>
      <c r="AP24" s="9" t="s">
        <v>45</v>
      </c>
      <c r="AQ24" s="9" t="s">
        <v>100</v>
      </c>
      <c r="AS24" s="18"/>
      <c r="AT24" s="9" t="s">
        <v>25</v>
      </c>
      <c r="AU24" s="9" t="s">
        <v>9</v>
      </c>
      <c r="AV24" s="9" t="s">
        <v>10</v>
      </c>
      <c r="AW24" s="9" t="s">
        <v>11</v>
      </c>
      <c r="AX24" s="9" t="s">
        <v>45</v>
      </c>
      <c r="AY24" s="9" t="s">
        <v>100</v>
      </c>
      <c r="BA24" s="18"/>
      <c r="BB24" s="9" t="s">
        <v>25</v>
      </c>
      <c r="BC24" s="9" t="s">
        <v>9</v>
      </c>
      <c r="BD24" s="9" t="s">
        <v>10</v>
      </c>
      <c r="BE24" s="9" t="s">
        <v>11</v>
      </c>
      <c r="BF24" s="9" t="s">
        <v>45</v>
      </c>
      <c r="BG24" s="9" t="s">
        <v>100</v>
      </c>
    </row>
    <row r="25" spans="1:59">
      <c r="A25" s="14" t="s">
        <v>5</v>
      </c>
      <c r="B25" s="14">
        <v>0.67</v>
      </c>
      <c r="C25" s="14">
        <v>0.88</v>
      </c>
      <c r="D25" s="15">
        <f t="shared" ref="D25:D39" si="0">(LOG(1-$D$23)/LOG(1-C25))*POWER(B25,-1)</f>
        <v>2.1088143634010779</v>
      </c>
      <c r="E25" s="15">
        <f t="shared" ref="E25:E34" si="1">POWER(D25,-1)</f>
        <v>0.47420010853264888</v>
      </c>
      <c r="F25" s="6">
        <f>INT(E25*$E$23)</f>
        <v>47</v>
      </c>
      <c r="H25" s="14" t="s">
        <v>5</v>
      </c>
      <c r="I25" s="14">
        <v>1.74</v>
      </c>
      <c r="J25" s="14">
        <v>0.85</v>
      </c>
      <c r="K25" s="15">
        <f t="shared" ref="K25:K39" si="2">(LOG(1-$K$23)/LOG(1-J25))*POWER(I25,-1)</f>
        <v>0.90752573817294269</v>
      </c>
      <c r="L25" s="15">
        <f t="shared" ref="L25:L34" si="3">POWER(K25,-1)</f>
        <v>1.1018971230647729</v>
      </c>
      <c r="M25" s="6">
        <f>INT(L25*$L$23)</f>
        <v>100</v>
      </c>
      <c r="O25" s="14" t="s">
        <v>5</v>
      </c>
      <c r="P25" s="14">
        <v>1.87</v>
      </c>
      <c r="Q25" s="14">
        <v>0.79</v>
      </c>
      <c r="R25" s="15">
        <f>(LOG(1-$R$23)/LOG(1-Q25))*POWER(P25,-1)</f>
        <v>1.0264942040841678</v>
      </c>
      <c r="S25" s="15">
        <f t="shared" ref="S25:S34" si="4">POWER(R25,-1)</f>
        <v>0.97418962135513876</v>
      </c>
      <c r="T25" s="6">
        <f>INT(S25*$S$23)</f>
        <v>89</v>
      </c>
      <c r="V25" s="14" t="s">
        <v>5</v>
      </c>
      <c r="W25" s="14">
        <v>0.59</v>
      </c>
      <c r="X25" s="14">
        <v>0.88</v>
      </c>
      <c r="Y25" s="15">
        <f>(LOG(1-$Y$23)/LOG(1-X25))*POWER(W25,-1)</f>
        <v>2.3947552940317327</v>
      </c>
      <c r="Z25" s="15">
        <f>POWER(Y25,-1)</f>
        <v>0.41757920005113852</v>
      </c>
      <c r="AA25" s="6">
        <f>INT(Z25*$Z$23)</f>
        <v>28</v>
      </c>
      <c r="AC25" s="19">
        <v>1</v>
      </c>
      <c r="AD25" s="10" t="s">
        <v>19</v>
      </c>
      <c r="AE25" s="29">
        <v>1.81</v>
      </c>
      <c r="AF25" s="29">
        <v>0.81</v>
      </c>
      <c r="AG25" s="23">
        <v>0.99660962401529274</v>
      </c>
      <c r="AH25" s="23">
        <v>1.0034019097377844</v>
      </c>
      <c r="AI25" s="4">
        <v>100</v>
      </c>
      <c r="AK25" s="19">
        <v>1</v>
      </c>
      <c r="AL25" s="10" t="s">
        <v>5</v>
      </c>
      <c r="AM25" s="29">
        <v>1.74</v>
      </c>
      <c r="AN25" s="29">
        <v>0.85</v>
      </c>
      <c r="AO25" s="23">
        <v>0.90752573817294269</v>
      </c>
      <c r="AP25" s="23">
        <v>1.1018971230647729</v>
      </c>
      <c r="AQ25" s="4">
        <v>100</v>
      </c>
      <c r="AS25" s="19">
        <v>1</v>
      </c>
      <c r="AT25" s="10" t="s">
        <v>6</v>
      </c>
      <c r="AU25" s="28">
        <v>1.65</v>
      </c>
      <c r="AV25" s="28">
        <v>0.86</v>
      </c>
      <c r="AW25" s="23">
        <v>0.92344410007822997</v>
      </c>
      <c r="AX25" s="23">
        <v>1.0829025816671356</v>
      </c>
      <c r="AY25" s="4">
        <v>100</v>
      </c>
      <c r="BA25" s="19">
        <v>1</v>
      </c>
      <c r="BB25" s="10" t="s">
        <v>8</v>
      </c>
      <c r="BC25" s="28">
        <v>1.68</v>
      </c>
      <c r="BD25" s="28">
        <v>0.93</v>
      </c>
      <c r="BE25" s="23">
        <v>0.67055269044327803</v>
      </c>
      <c r="BF25" s="23">
        <v>1.4913071176240249</v>
      </c>
      <c r="BG25" s="4">
        <v>100</v>
      </c>
    </row>
    <row r="26" spans="1:59">
      <c r="A26" s="14" t="s">
        <v>6</v>
      </c>
      <c r="B26" s="14">
        <v>0.59</v>
      </c>
      <c r="C26" s="14">
        <v>0.81</v>
      </c>
      <c r="D26" s="15">
        <f t="shared" si="0"/>
        <v>3.0573956262164064</v>
      </c>
      <c r="E26" s="15">
        <f t="shared" si="1"/>
        <v>0.32707576063275845</v>
      </c>
      <c r="F26" s="6">
        <f t="shared" ref="F26:F39" si="5">INT(E26*$E$23)</f>
        <v>32</v>
      </c>
      <c r="G26" s="14"/>
      <c r="H26" s="14" t="s">
        <v>6</v>
      </c>
      <c r="I26" s="14">
        <v>1.96</v>
      </c>
      <c r="J26" s="14">
        <v>0.79</v>
      </c>
      <c r="K26" s="15">
        <f t="shared" si="2"/>
        <v>0.97935926614152757</v>
      </c>
      <c r="L26" s="15">
        <f t="shared" si="3"/>
        <v>1.0210757528642096</v>
      </c>
      <c r="M26" s="6">
        <f t="shared" ref="M26:M39" si="6">INT(L26*$L$23)</f>
        <v>92</v>
      </c>
      <c r="O26" s="14" t="s">
        <v>6</v>
      </c>
      <c r="P26" s="14">
        <v>1.65</v>
      </c>
      <c r="Q26" s="14">
        <v>0.86</v>
      </c>
      <c r="R26" s="15">
        <f t="shared" ref="R26:R39" si="7">(LOG(1-$R$23)/LOG(1-Q26))*POWER(P26,-1)</f>
        <v>0.92344410007822997</v>
      </c>
      <c r="S26" s="15">
        <f t="shared" si="4"/>
        <v>1.0829025816671356</v>
      </c>
      <c r="T26" s="6">
        <f t="shared" ref="T26:T39" si="8">INT(S26*$S$23)</f>
        <v>100</v>
      </c>
      <c r="V26" s="14" t="s">
        <v>6</v>
      </c>
      <c r="W26" s="14">
        <v>0.64</v>
      </c>
      <c r="X26" s="14">
        <v>0.81</v>
      </c>
      <c r="Y26" s="15">
        <f t="shared" ref="Y26:Y39" si="9">(LOG(1-$Y$23)/LOG(1-X26))*POWER(W26,-1)</f>
        <v>2.8185365929182495</v>
      </c>
      <c r="Z26" s="15">
        <f t="shared" ref="Z26:Z39" si="10">POWER(Y26,-1)</f>
        <v>0.35479404543214477</v>
      </c>
      <c r="AA26" s="6">
        <f t="shared" ref="AA26:AA39" si="11">INT(Z26*$Z$23)</f>
        <v>23</v>
      </c>
      <c r="AC26" s="19">
        <f>AC25+1</f>
        <v>2</v>
      </c>
      <c r="AD26" s="10" t="s">
        <v>20</v>
      </c>
      <c r="AE26" s="29">
        <v>1.29</v>
      </c>
      <c r="AF26" s="29">
        <v>0.89</v>
      </c>
      <c r="AG26" s="23">
        <v>1.0520996122401929</v>
      </c>
      <c r="AH26" s="23">
        <v>0.95048034270323578</v>
      </c>
      <c r="AI26" s="4">
        <v>94</v>
      </c>
      <c r="AK26" s="19">
        <f>AK25+1</f>
        <v>2</v>
      </c>
      <c r="AL26" s="10" t="s">
        <v>6</v>
      </c>
      <c r="AM26" s="29">
        <v>1.96</v>
      </c>
      <c r="AN26" s="29">
        <v>0.79</v>
      </c>
      <c r="AO26" s="23">
        <v>0.97935926614152757</v>
      </c>
      <c r="AP26" s="23">
        <v>1.0210757528642096</v>
      </c>
      <c r="AQ26" s="4">
        <v>92</v>
      </c>
      <c r="AS26" s="19">
        <f>AS25+1</f>
        <v>2</v>
      </c>
      <c r="AT26" s="10" t="s">
        <v>17</v>
      </c>
      <c r="AU26" s="28">
        <v>2.0099999999999998</v>
      </c>
      <c r="AV26" s="28">
        <v>0.77</v>
      </c>
      <c r="AW26" s="23">
        <v>1.0141106589536182</v>
      </c>
      <c r="AX26" s="23">
        <v>0.98608568125279561</v>
      </c>
      <c r="AY26" s="4">
        <v>91</v>
      </c>
      <c r="BA26" s="19">
        <f>BA25+1</f>
        <v>2</v>
      </c>
      <c r="BB26" s="10" t="s">
        <v>19</v>
      </c>
      <c r="BC26" s="28">
        <v>1.93</v>
      </c>
      <c r="BD26" s="28">
        <v>0.79</v>
      </c>
      <c r="BE26" s="23">
        <v>0.99458246716963439</v>
      </c>
      <c r="BF26" s="23">
        <v>1.0054470423611856</v>
      </c>
      <c r="BG26" s="4">
        <v>67</v>
      </c>
    </row>
    <row r="27" spans="1:59">
      <c r="A27" s="14" t="s">
        <v>7</v>
      </c>
      <c r="B27" s="14">
        <v>0.87</v>
      </c>
      <c r="C27" s="14">
        <v>0.77</v>
      </c>
      <c r="D27" s="15">
        <f t="shared" si="0"/>
        <v>2.3429453155135311</v>
      </c>
      <c r="E27" s="15">
        <f t="shared" si="1"/>
        <v>0.4268132053183743</v>
      </c>
      <c r="F27" s="6">
        <f t="shared" si="5"/>
        <v>42</v>
      </c>
      <c r="G27" s="14"/>
      <c r="H27" s="14" t="s">
        <v>7</v>
      </c>
      <c r="I27" s="14">
        <v>0.92</v>
      </c>
      <c r="J27" s="14">
        <v>0.81</v>
      </c>
      <c r="K27" s="15">
        <f t="shared" si="2"/>
        <v>1.960721108117043</v>
      </c>
      <c r="L27" s="15">
        <f t="shared" si="3"/>
        <v>0.51001644030870819</v>
      </c>
      <c r="M27" s="6">
        <f t="shared" si="6"/>
        <v>46</v>
      </c>
      <c r="O27" s="14" t="s">
        <v>7</v>
      </c>
      <c r="P27" s="14">
        <v>0.81</v>
      </c>
      <c r="Q27" s="14">
        <v>0.76</v>
      </c>
      <c r="R27" s="15">
        <f t="shared" si="7"/>
        <v>2.5915440538576435</v>
      </c>
      <c r="S27" s="15">
        <f t="shared" si="4"/>
        <v>0.38587034571588691</v>
      </c>
      <c r="T27" s="6">
        <f t="shared" si="8"/>
        <v>35</v>
      </c>
      <c r="V27" s="14" t="s">
        <v>7</v>
      </c>
      <c r="W27" s="14">
        <v>0.79</v>
      </c>
      <c r="X27" s="14">
        <v>0.77</v>
      </c>
      <c r="Y27" s="15">
        <f t="shared" si="9"/>
        <v>2.5802056006288252</v>
      </c>
      <c r="Z27" s="15">
        <f t="shared" si="10"/>
        <v>0.38756601402473073</v>
      </c>
      <c r="AA27" s="6">
        <f t="shared" si="11"/>
        <v>25</v>
      </c>
      <c r="AC27" s="19">
        <f t="shared" ref="AC27:AC39" si="12">AC26+1</f>
        <v>3</v>
      </c>
      <c r="AD27" s="10" t="s">
        <v>8</v>
      </c>
      <c r="AE27" s="29">
        <v>1.73</v>
      </c>
      <c r="AF27" s="29">
        <v>0.76</v>
      </c>
      <c r="AG27" s="23">
        <v>1.2133818980489546</v>
      </c>
      <c r="AH27" s="23">
        <v>0.82414283714627701</v>
      </c>
      <c r="AI27" s="4">
        <v>82</v>
      </c>
      <c r="AK27" s="19">
        <f t="shared" ref="AK27:AK39" si="13">AK26+1</f>
        <v>3</v>
      </c>
      <c r="AL27" s="10" t="s">
        <v>17</v>
      </c>
      <c r="AM27" s="29">
        <v>1.89</v>
      </c>
      <c r="AN27" s="29">
        <v>0.76</v>
      </c>
      <c r="AO27" s="23">
        <v>1.1106617373675618</v>
      </c>
      <c r="AP27" s="23">
        <v>0.90036414000373588</v>
      </c>
      <c r="AQ27" s="4">
        <v>81</v>
      </c>
      <c r="AS27" s="19">
        <f t="shared" ref="AS27:AS39" si="14">AS26+1</f>
        <v>3</v>
      </c>
      <c r="AT27" s="10" t="s">
        <v>5</v>
      </c>
      <c r="AU27" s="28">
        <v>1.87</v>
      </c>
      <c r="AV27" s="28">
        <v>0.79</v>
      </c>
      <c r="AW27" s="23">
        <v>1.0264942040841678</v>
      </c>
      <c r="AX27" s="23">
        <v>0.97418962135513876</v>
      </c>
      <c r="AY27" s="4">
        <v>89</v>
      </c>
      <c r="BA27" s="19">
        <f t="shared" ref="BA27:BA39" si="15">BA26+1</f>
        <v>3</v>
      </c>
      <c r="BB27" s="10" t="s">
        <v>18</v>
      </c>
      <c r="BC27" s="28">
        <v>1.08</v>
      </c>
      <c r="BD27" s="28">
        <v>0.84</v>
      </c>
      <c r="BE27" s="23">
        <v>1.5136168481935599</v>
      </c>
      <c r="BF27" s="23">
        <v>0.66066917872476072</v>
      </c>
      <c r="BG27" s="4">
        <v>44</v>
      </c>
    </row>
    <row r="28" spans="1:59">
      <c r="A28" s="14" t="s">
        <v>8</v>
      </c>
      <c r="B28" s="14">
        <v>1.73</v>
      </c>
      <c r="C28" s="14">
        <v>0.76</v>
      </c>
      <c r="D28" s="15">
        <f t="shared" si="0"/>
        <v>1.2133818980489546</v>
      </c>
      <c r="E28" s="15">
        <f t="shared" si="1"/>
        <v>0.82414283714627701</v>
      </c>
      <c r="F28" s="6">
        <f t="shared" si="5"/>
        <v>82</v>
      </c>
      <c r="G28" s="14"/>
      <c r="H28" s="14" t="s">
        <v>8</v>
      </c>
      <c r="I28" s="14">
        <v>0.63</v>
      </c>
      <c r="J28" s="14">
        <v>0.88</v>
      </c>
      <c r="K28" s="15">
        <f t="shared" si="2"/>
        <v>2.2427073388551144</v>
      </c>
      <c r="L28" s="15">
        <f t="shared" si="3"/>
        <v>0.44588965429189376</v>
      </c>
      <c r="M28" s="6">
        <f t="shared" si="6"/>
        <v>40</v>
      </c>
      <c r="O28" s="14" t="s">
        <v>8</v>
      </c>
      <c r="P28" s="14">
        <v>0.57999999999999996</v>
      </c>
      <c r="Q28" s="14">
        <v>0.84</v>
      </c>
      <c r="R28" s="15">
        <f t="shared" si="7"/>
        <v>2.81845895870525</v>
      </c>
      <c r="S28" s="15">
        <f t="shared" si="4"/>
        <v>0.35480381820403811</v>
      </c>
      <c r="T28" s="6">
        <f t="shared" si="8"/>
        <v>32</v>
      </c>
      <c r="V28" s="14" t="s">
        <v>8</v>
      </c>
      <c r="W28" s="14">
        <v>1.68</v>
      </c>
      <c r="X28" s="14">
        <v>0.93</v>
      </c>
      <c r="Y28" s="15">
        <f t="shared" si="9"/>
        <v>0.67055269044327803</v>
      </c>
      <c r="Z28" s="15">
        <f t="shared" si="10"/>
        <v>1.4913071176240249</v>
      </c>
      <c r="AA28" s="6">
        <f t="shared" si="11"/>
        <v>100</v>
      </c>
      <c r="AC28" s="19">
        <f t="shared" si="12"/>
        <v>4</v>
      </c>
      <c r="AD28" s="10" t="s">
        <v>16</v>
      </c>
      <c r="AE28" s="29">
        <v>0.97</v>
      </c>
      <c r="AF28" s="29">
        <v>0.89</v>
      </c>
      <c r="AG28" s="23">
        <v>1.3991840204019064</v>
      </c>
      <c r="AH28" s="23">
        <v>0.71470227319545621</v>
      </c>
      <c r="AI28" s="4">
        <v>71</v>
      </c>
      <c r="AK28" s="19">
        <f t="shared" si="13"/>
        <v>4</v>
      </c>
      <c r="AL28" s="10" t="s">
        <v>27</v>
      </c>
      <c r="AM28" s="29">
        <v>0.86</v>
      </c>
      <c r="AN28" s="29">
        <v>0.91</v>
      </c>
      <c r="AO28" s="23">
        <v>1.4466313557480479</v>
      </c>
      <c r="AP28" s="23">
        <v>0.69126111225682896</v>
      </c>
      <c r="AQ28" s="4">
        <v>62</v>
      </c>
      <c r="AS28" s="19">
        <f t="shared" si="14"/>
        <v>4</v>
      </c>
      <c r="AT28" s="10" t="s">
        <v>27</v>
      </c>
      <c r="AU28" s="28">
        <v>1.02</v>
      </c>
      <c r="AV28" s="28">
        <v>0.91</v>
      </c>
      <c r="AW28" s="23">
        <v>1.2197087901405108</v>
      </c>
      <c r="AX28" s="23">
        <v>0.81986783081623915</v>
      </c>
      <c r="AY28" s="4">
        <v>75</v>
      </c>
      <c r="BA28" s="19">
        <f t="shared" si="15"/>
        <v>4</v>
      </c>
      <c r="BB28" s="10" t="s">
        <v>27</v>
      </c>
      <c r="BC28" s="28">
        <v>1.05</v>
      </c>
      <c r="BD28" s="28">
        <v>0.83</v>
      </c>
      <c r="BE28" s="23">
        <v>1.6101285811538939</v>
      </c>
      <c r="BF28" s="23">
        <v>0.62106841137081914</v>
      </c>
      <c r="BG28" s="4">
        <v>41</v>
      </c>
    </row>
    <row r="29" spans="1:59">
      <c r="A29" s="14" t="s">
        <v>27</v>
      </c>
      <c r="B29" s="14">
        <v>0.97</v>
      </c>
      <c r="C29" s="14">
        <v>0.84</v>
      </c>
      <c r="D29" s="15">
        <f t="shared" si="0"/>
        <v>1.6852641196381906</v>
      </c>
      <c r="E29" s="15">
        <f t="shared" si="1"/>
        <v>0.59337879941020166</v>
      </c>
      <c r="F29" s="6">
        <f t="shared" si="5"/>
        <v>59</v>
      </c>
      <c r="G29" s="14"/>
      <c r="H29" s="14" t="s">
        <v>27</v>
      </c>
      <c r="I29" s="14">
        <v>0.86</v>
      </c>
      <c r="J29" s="14">
        <v>0.91</v>
      </c>
      <c r="K29" s="15">
        <f t="shared" si="2"/>
        <v>1.4466313557480479</v>
      </c>
      <c r="L29" s="15">
        <f t="shared" si="3"/>
        <v>0.69126111225682896</v>
      </c>
      <c r="M29" s="6">
        <f t="shared" si="6"/>
        <v>62</v>
      </c>
      <c r="O29" s="14" t="s">
        <v>27</v>
      </c>
      <c r="P29" s="14">
        <v>1.02</v>
      </c>
      <c r="Q29" s="14">
        <v>0.91</v>
      </c>
      <c r="R29" s="15">
        <f t="shared" si="7"/>
        <v>1.2197087901405108</v>
      </c>
      <c r="S29" s="15">
        <f t="shared" si="4"/>
        <v>0.81986783081623915</v>
      </c>
      <c r="T29" s="6">
        <f t="shared" si="8"/>
        <v>75</v>
      </c>
      <c r="V29" s="14" t="s">
        <v>27</v>
      </c>
      <c r="W29" s="14">
        <v>1.05</v>
      </c>
      <c r="X29" s="14">
        <v>0.83</v>
      </c>
      <c r="Y29" s="15">
        <f t="shared" si="9"/>
        <v>1.6101285811538939</v>
      </c>
      <c r="Z29" s="15">
        <f t="shared" si="10"/>
        <v>0.62106841137081914</v>
      </c>
      <c r="AA29" s="6">
        <f t="shared" si="11"/>
        <v>41</v>
      </c>
      <c r="AC29" s="19">
        <f t="shared" si="12"/>
        <v>5</v>
      </c>
      <c r="AD29" s="10" t="s">
        <v>27</v>
      </c>
      <c r="AE29" s="29">
        <v>0.97</v>
      </c>
      <c r="AF29" s="29">
        <v>0.84</v>
      </c>
      <c r="AG29" s="23">
        <v>1.6852641196381906</v>
      </c>
      <c r="AH29" s="23">
        <v>0.59337879941020166</v>
      </c>
      <c r="AI29" s="4">
        <v>59</v>
      </c>
      <c r="AJ29" s="14"/>
      <c r="AK29" s="19">
        <f t="shared" si="13"/>
        <v>5</v>
      </c>
      <c r="AL29" s="10" t="s">
        <v>7</v>
      </c>
      <c r="AM29" s="29">
        <v>0.92</v>
      </c>
      <c r="AN29" s="29">
        <v>0.81</v>
      </c>
      <c r="AO29" s="23">
        <v>1.960721108117043</v>
      </c>
      <c r="AP29" s="23">
        <v>0.51001644030870819</v>
      </c>
      <c r="AQ29" s="4">
        <v>46</v>
      </c>
      <c r="AS29" s="19">
        <f t="shared" si="14"/>
        <v>5</v>
      </c>
      <c r="AT29" s="10" t="s">
        <v>16</v>
      </c>
      <c r="AU29" s="28">
        <v>0.67</v>
      </c>
      <c r="AV29" s="28">
        <v>0.91</v>
      </c>
      <c r="AW29" s="23">
        <v>1.8568700984228672</v>
      </c>
      <c r="AX29" s="23">
        <v>0.5385406339675296</v>
      </c>
      <c r="AY29" s="4">
        <v>49</v>
      </c>
      <c r="BA29" s="19">
        <f t="shared" si="15"/>
        <v>5</v>
      </c>
      <c r="BB29" s="10" t="s">
        <v>14</v>
      </c>
      <c r="BC29" s="28">
        <v>1.43</v>
      </c>
      <c r="BD29" s="28">
        <v>0.68</v>
      </c>
      <c r="BE29" s="23">
        <v>1.8385594542161579</v>
      </c>
      <c r="BF29" s="23">
        <v>0.54390408627081088</v>
      </c>
      <c r="BG29" s="4">
        <v>36</v>
      </c>
    </row>
    <row r="30" spans="1:59">
      <c r="A30" s="14" t="s">
        <v>12</v>
      </c>
      <c r="B30" s="14">
        <v>0.96</v>
      </c>
      <c r="C30" s="14">
        <v>0.83</v>
      </c>
      <c r="D30" s="15">
        <f t="shared" si="0"/>
        <v>1.7610781356370715</v>
      </c>
      <c r="E30" s="15">
        <f t="shared" si="1"/>
        <v>0.56783397611046327</v>
      </c>
      <c r="F30" s="6">
        <f t="shared" si="5"/>
        <v>56</v>
      </c>
      <c r="G30" s="14"/>
      <c r="H30" s="14" t="s">
        <v>12</v>
      </c>
      <c r="I30" s="14">
        <v>0.73</v>
      </c>
      <c r="J30" s="14">
        <v>0.84</v>
      </c>
      <c r="K30" s="15">
        <f t="shared" si="2"/>
        <v>2.2393235562315681</v>
      </c>
      <c r="L30" s="15">
        <f t="shared" si="3"/>
        <v>0.44656342636025492</v>
      </c>
      <c r="M30" s="6">
        <f t="shared" si="6"/>
        <v>40</v>
      </c>
      <c r="O30" s="14" t="s">
        <v>12</v>
      </c>
      <c r="P30" s="14">
        <v>0.89</v>
      </c>
      <c r="Q30" s="14">
        <v>0.82</v>
      </c>
      <c r="R30" s="15">
        <f t="shared" si="7"/>
        <v>1.9629078633722343</v>
      </c>
      <c r="S30" s="15">
        <f t="shared" si="4"/>
        <v>0.50944826227453233</v>
      </c>
      <c r="T30" s="6">
        <f t="shared" si="8"/>
        <v>47</v>
      </c>
      <c r="V30" s="14" t="s">
        <v>12</v>
      </c>
      <c r="W30" s="14">
        <v>1.01</v>
      </c>
      <c r="X30" s="14">
        <v>0.76</v>
      </c>
      <c r="Y30" s="15">
        <f t="shared" si="9"/>
        <v>2.0783670134897934</v>
      </c>
      <c r="Z30" s="15">
        <f t="shared" si="10"/>
        <v>0.48114697428771086</v>
      </c>
      <c r="AA30" s="6">
        <f t="shared" si="11"/>
        <v>32</v>
      </c>
      <c r="AC30" s="19">
        <f t="shared" si="12"/>
        <v>6</v>
      </c>
      <c r="AD30" s="10" t="s">
        <v>12</v>
      </c>
      <c r="AE30" s="29">
        <v>0.96</v>
      </c>
      <c r="AF30" s="29">
        <v>0.83</v>
      </c>
      <c r="AG30" s="23">
        <v>1.7610781356370715</v>
      </c>
      <c r="AH30" s="23">
        <v>0.56783397611046327</v>
      </c>
      <c r="AI30" s="4">
        <v>56</v>
      </c>
      <c r="AJ30" s="14"/>
      <c r="AK30" s="19">
        <f t="shared" si="13"/>
        <v>6</v>
      </c>
      <c r="AL30" s="10" t="s">
        <v>16</v>
      </c>
      <c r="AM30" s="29">
        <v>0.57999999999999996</v>
      </c>
      <c r="AN30" s="29">
        <v>0.92</v>
      </c>
      <c r="AO30" s="23">
        <v>2.0449764687501508</v>
      </c>
      <c r="AP30" s="23">
        <v>0.48900318183669872</v>
      </c>
      <c r="AQ30" s="4">
        <v>44</v>
      </c>
      <c r="AS30" s="19">
        <f t="shared" si="14"/>
        <v>6</v>
      </c>
      <c r="AT30" s="10" t="s">
        <v>13</v>
      </c>
      <c r="AU30" s="28">
        <v>0.78</v>
      </c>
      <c r="AV30" s="28">
        <v>0.87</v>
      </c>
      <c r="AW30" s="23">
        <v>1.8824836744589222</v>
      </c>
      <c r="AX30" s="23">
        <v>0.53121310615744255</v>
      </c>
      <c r="AY30" s="4">
        <v>49</v>
      </c>
      <c r="BA30" s="19">
        <f t="shared" si="15"/>
        <v>6</v>
      </c>
      <c r="BB30" s="10" t="s">
        <v>13</v>
      </c>
      <c r="BC30" s="28">
        <v>0.96</v>
      </c>
      <c r="BD30" s="28">
        <v>0.81</v>
      </c>
      <c r="BE30" s="23">
        <v>1.8790243952788332</v>
      </c>
      <c r="BF30" s="23">
        <v>0.53219106814821715</v>
      </c>
      <c r="BG30" s="4">
        <v>35</v>
      </c>
    </row>
    <row r="31" spans="1:59">
      <c r="A31" s="14" t="s">
        <v>13</v>
      </c>
      <c r="B31" s="14">
        <v>1.01</v>
      </c>
      <c r="C31" s="14">
        <v>0.72</v>
      </c>
      <c r="D31" s="15">
        <f t="shared" si="0"/>
        <v>2.3300483385619808</v>
      </c>
      <c r="E31" s="15">
        <f t="shared" si="1"/>
        <v>0.42917564560792021</v>
      </c>
      <c r="F31" s="6">
        <f t="shared" si="5"/>
        <v>42</v>
      </c>
      <c r="G31" s="14"/>
      <c r="H31" s="14" t="s">
        <v>13</v>
      </c>
      <c r="I31" s="14">
        <v>0.77</v>
      </c>
      <c r="J31" s="14">
        <v>0.83</v>
      </c>
      <c r="K31" s="15">
        <f t="shared" si="2"/>
        <v>2.1956298833916734</v>
      </c>
      <c r="L31" s="15">
        <f t="shared" si="3"/>
        <v>0.45545016833860075</v>
      </c>
      <c r="M31" s="6">
        <f t="shared" si="6"/>
        <v>41</v>
      </c>
      <c r="O31" s="14" t="s">
        <v>13</v>
      </c>
      <c r="P31" s="14">
        <v>0.78</v>
      </c>
      <c r="Q31" s="14">
        <v>0.87</v>
      </c>
      <c r="R31" s="15">
        <f t="shared" si="7"/>
        <v>1.8824836744589222</v>
      </c>
      <c r="S31" s="15">
        <f t="shared" si="4"/>
        <v>0.53121310615744255</v>
      </c>
      <c r="T31" s="6">
        <f t="shared" si="8"/>
        <v>49</v>
      </c>
      <c r="V31" s="14" t="s">
        <v>13</v>
      </c>
      <c r="W31" s="14">
        <v>0.96</v>
      </c>
      <c r="X31" s="14">
        <v>0.81</v>
      </c>
      <c r="Y31" s="15">
        <f t="shared" si="9"/>
        <v>1.8790243952788332</v>
      </c>
      <c r="Z31" s="15">
        <f t="shared" si="10"/>
        <v>0.53219106814821715</v>
      </c>
      <c r="AA31" s="6">
        <f t="shared" si="11"/>
        <v>35</v>
      </c>
      <c r="AC31" s="19">
        <f t="shared" si="12"/>
        <v>7</v>
      </c>
      <c r="AD31" s="10" t="s">
        <v>17</v>
      </c>
      <c r="AE31" s="29">
        <v>0.64</v>
      </c>
      <c r="AF31" s="29">
        <v>0.91</v>
      </c>
      <c r="AG31" s="23">
        <v>1.9439108842864392</v>
      </c>
      <c r="AH31" s="23">
        <v>0.51442687423764022</v>
      </c>
      <c r="AI31" s="4">
        <v>51</v>
      </c>
      <c r="AJ31" s="14"/>
      <c r="AK31" s="19">
        <f t="shared" si="13"/>
        <v>7</v>
      </c>
      <c r="AL31" s="10" t="s">
        <v>19</v>
      </c>
      <c r="AM31" s="29">
        <v>0.51</v>
      </c>
      <c r="AN31" s="29">
        <v>0.94</v>
      </c>
      <c r="AO31" s="23">
        <v>2.0878518785449249</v>
      </c>
      <c r="AP31" s="23">
        <v>0.47896118028110524</v>
      </c>
      <c r="AQ31" s="4">
        <v>43</v>
      </c>
      <c r="AS31" s="19">
        <f t="shared" si="14"/>
        <v>7</v>
      </c>
      <c r="AT31" s="10" t="s">
        <v>12</v>
      </c>
      <c r="AU31" s="28">
        <v>0.89</v>
      </c>
      <c r="AV31" s="28">
        <v>0.82</v>
      </c>
      <c r="AW31" s="23">
        <v>1.9629078633722343</v>
      </c>
      <c r="AX31" s="23">
        <v>0.50944826227453233</v>
      </c>
      <c r="AY31" s="4">
        <v>47</v>
      </c>
      <c r="BA31" s="19">
        <f t="shared" si="15"/>
        <v>7</v>
      </c>
      <c r="BB31" s="10" t="s">
        <v>17</v>
      </c>
      <c r="BC31" s="28">
        <v>0.71</v>
      </c>
      <c r="BD31" s="28">
        <v>0.88</v>
      </c>
      <c r="BE31" s="23">
        <v>1.9900079203925667</v>
      </c>
      <c r="BF31" s="23">
        <v>0.502510562773404</v>
      </c>
      <c r="BG31" s="4">
        <v>33</v>
      </c>
    </row>
    <row r="32" spans="1:59">
      <c r="A32" s="14" t="s">
        <v>14</v>
      </c>
      <c r="B32" s="14">
        <v>1.07</v>
      </c>
      <c r="C32" s="14">
        <v>0.71</v>
      </c>
      <c r="D32" s="15">
        <f t="shared" si="0"/>
        <v>2.2617398727052693</v>
      </c>
      <c r="E32" s="15">
        <f t="shared" si="1"/>
        <v>0.44213749426626103</v>
      </c>
      <c r="F32" s="6">
        <f t="shared" si="5"/>
        <v>44</v>
      </c>
      <c r="G32" s="14"/>
      <c r="H32" s="14" t="s">
        <v>14</v>
      </c>
      <c r="I32" s="14">
        <v>0.82</v>
      </c>
      <c r="J32" s="14">
        <v>0.72</v>
      </c>
      <c r="K32" s="15">
        <f t="shared" si="2"/>
        <v>2.8699375877409765</v>
      </c>
      <c r="L32" s="15">
        <f t="shared" si="3"/>
        <v>0.34843963306781639</v>
      </c>
      <c r="M32" s="6">
        <f t="shared" si="6"/>
        <v>31</v>
      </c>
      <c r="O32" s="14" t="s">
        <v>14</v>
      </c>
      <c r="P32" s="14">
        <v>0.76</v>
      </c>
      <c r="Q32" s="14">
        <v>0.69</v>
      </c>
      <c r="R32" s="15">
        <f t="shared" si="7"/>
        <v>3.3656166916463146</v>
      </c>
      <c r="S32" s="15">
        <f t="shared" si="4"/>
        <v>0.29712236764277605</v>
      </c>
      <c r="T32" s="6">
        <f t="shared" si="8"/>
        <v>27</v>
      </c>
      <c r="V32" s="14" t="s">
        <v>14</v>
      </c>
      <c r="W32" s="14">
        <v>1.43</v>
      </c>
      <c r="X32" s="14">
        <v>0.68</v>
      </c>
      <c r="Y32" s="15">
        <f t="shared" si="9"/>
        <v>1.8385594542161579</v>
      </c>
      <c r="Z32" s="15">
        <f t="shared" si="10"/>
        <v>0.54390408627081088</v>
      </c>
      <c r="AA32" s="6">
        <f t="shared" si="11"/>
        <v>36</v>
      </c>
      <c r="AC32" s="19">
        <f t="shared" si="12"/>
        <v>8</v>
      </c>
      <c r="AD32" s="10" t="s">
        <v>5</v>
      </c>
      <c r="AE32" s="29">
        <v>0.67</v>
      </c>
      <c r="AF32" s="29">
        <v>0.88</v>
      </c>
      <c r="AG32" s="23">
        <v>2.1088143634010779</v>
      </c>
      <c r="AH32" s="23">
        <v>0.47420010853264888</v>
      </c>
      <c r="AI32" s="4">
        <v>47</v>
      </c>
      <c r="AJ32" s="14"/>
      <c r="AK32" s="19">
        <f t="shared" si="13"/>
        <v>8</v>
      </c>
      <c r="AL32" s="10" t="s">
        <v>13</v>
      </c>
      <c r="AM32" s="29">
        <v>0.77</v>
      </c>
      <c r="AN32" s="29">
        <v>0.83</v>
      </c>
      <c r="AO32" s="23">
        <v>2.1956298833916734</v>
      </c>
      <c r="AP32" s="23">
        <v>0.45545016833860075</v>
      </c>
      <c r="AQ32" s="4">
        <v>41</v>
      </c>
      <c r="AS32" s="19">
        <f t="shared" si="14"/>
        <v>8</v>
      </c>
      <c r="AT32" s="10" t="s">
        <v>19</v>
      </c>
      <c r="AU32" s="28">
        <v>0.49</v>
      </c>
      <c r="AV32" s="28">
        <v>0.95</v>
      </c>
      <c r="AW32" s="23">
        <v>2.0408163265306123</v>
      </c>
      <c r="AX32" s="23">
        <v>0.49</v>
      </c>
      <c r="AY32" s="4">
        <v>45</v>
      </c>
      <c r="BA32" s="19">
        <f t="shared" si="15"/>
        <v>8</v>
      </c>
      <c r="BB32" s="10" t="s">
        <v>12</v>
      </c>
      <c r="BC32" s="28">
        <v>1.01</v>
      </c>
      <c r="BD32" s="28">
        <v>0.76</v>
      </c>
      <c r="BE32" s="23">
        <v>2.0783670134897934</v>
      </c>
      <c r="BF32" s="23">
        <v>0.48114697428771086</v>
      </c>
      <c r="BG32" s="4">
        <v>32</v>
      </c>
    </row>
    <row r="33" spans="1:59">
      <c r="A33" s="14" t="s">
        <v>15</v>
      </c>
      <c r="B33" s="14">
        <v>0.63</v>
      </c>
      <c r="C33" s="14">
        <v>0.86</v>
      </c>
      <c r="D33" s="15">
        <f t="shared" si="0"/>
        <v>2.4185440716334594</v>
      </c>
      <c r="E33" s="15">
        <f t="shared" si="1"/>
        <v>0.41347189481836089</v>
      </c>
      <c r="F33" s="6">
        <f t="shared" si="5"/>
        <v>41</v>
      </c>
      <c r="G33" s="14"/>
      <c r="H33" s="14" t="s">
        <v>15</v>
      </c>
      <c r="I33" s="14">
        <v>0.9</v>
      </c>
      <c r="J33" s="14">
        <v>0.71</v>
      </c>
      <c r="K33" s="15">
        <f t="shared" si="2"/>
        <v>2.6889574042162652</v>
      </c>
      <c r="L33" s="15">
        <f t="shared" si="3"/>
        <v>0.37189135031741577</v>
      </c>
      <c r="M33" s="6">
        <f t="shared" si="6"/>
        <v>33</v>
      </c>
      <c r="O33" s="14" t="s">
        <v>15</v>
      </c>
      <c r="P33" s="14">
        <v>0.71</v>
      </c>
      <c r="Q33" s="14">
        <v>0.86</v>
      </c>
      <c r="R33" s="15">
        <f t="shared" si="7"/>
        <v>2.146032063562084</v>
      </c>
      <c r="S33" s="15">
        <f t="shared" si="4"/>
        <v>0.46597626241434315</v>
      </c>
      <c r="T33" s="6">
        <f t="shared" si="8"/>
        <v>43</v>
      </c>
      <c r="V33" s="14" t="s">
        <v>15</v>
      </c>
      <c r="W33" s="14">
        <v>0.68</v>
      </c>
      <c r="X33" s="14">
        <v>0.83</v>
      </c>
      <c r="Y33" s="15">
        <f t="shared" si="9"/>
        <v>2.4862279561935123</v>
      </c>
      <c r="Z33" s="15">
        <f t="shared" si="10"/>
        <v>0.40221573307824487</v>
      </c>
      <c r="AA33" s="6">
        <f t="shared" si="11"/>
        <v>26</v>
      </c>
      <c r="AC33" s="19">
        <f t="shared" si="12"/>
        <v>9</v>
      </c>
      <c r="AD33" s="10" t="s">
        <v>14</v>
      </c>
      <c r="AE33" s="29">
        <v>1.07</v>
      </c>
      <c r="AF33" s="29">
        <v>0.71</v>
      </c>
      <c r="AG33" s="23">
        <v>2.2617398727052693</v>
      </c>
      <c r="AH33" s="23">
        <v>0.44213749426626103</v>
      </c>
      <c r="AI33" s="4">
        <v>44</v>
      </c>
      <c r="AJ33" s="14"/>
      <c r="AK33" s="19">
        <f t="shared" si="13"/>
        <v>9</v>
      </c>
      <c r="AL33" s="10" t="s">
        <v>12</v>
      </c>
      <c r="AM33" s="29">
        <v>0.73</v>
      </c>
      <c r="AN33" s="29">
        <v>0.84</v>
      </c>
      <c r="AO33" s="23">
        <v>2.2393235562315681</v>
      </c>
      <c r="AP33" s="23">
        <v>0.44656342636025492</v>
      </c>
      <c r="AQ33" s="4">
        <v>40</v>
      </c>
      <c r="AS33" s="19">
        <f t="shared" si="14"/>
        <v>9</v>
      </c>
      <c r="AT33" s="10" t="s">
        <v>15</v>
      </c>
      <c r="AU33" s="28">
        <v>0.71</v>
      </c>
      <c r="AV33" s="28">
        <v>0.86</v>
      </c>
      <c r="AW33" s="23">
        <v>2.146032063562084</v>
      </c>
      <c r="AX33" s="23">
        <v>0.46597626241434315</v>
      </c>
      <c r="AY33" s="4">
        <v>43</v>
      </c>
      <c r="BA33" s="19">
        <f t="shared" si="15"/>
        <v>9</v>
      </c>
      <c r="BB33" s="10" t="s">
        <v>20</v>
      </c>
      <c r="BC33" s="28">
        <v>0.99</v>
      </c>
      <c r="BD33" s="28">
        <v>0.74</v>
      </c>
      <c r="BE33" s="23">
        <v>2.2463450310061206</v>
      </c>
      <c r="BF33" s="23">
        <v>0.44516758832551551</v>
      </c>
      <c r="BG33" s="4">
        <v>29</v>
      </c>
    </row>
    <row r="34" spans="1:59">
      <c r="A34" s="14" t="s">
        <v>16</v>
      </c>
      <c r="B34" s="14">
        <v>0.97</v>
      </c>
      <c r="C34" s="14">
        <v>0.89</v>
      </c>
      <c r="D34" s="15">
        <f t="shared" si="0"/>
        <v>1.3991840204019064</v>
      </c>
      <c r="E34" s="15">
        <f t="shared" si="1"/>
        <v>0.71470227319545621</v>
      </c>
      <c r="F34" s="6">
        <f t="shared" si="5"/>
        <v>71</v>
      </c>
      <c r="G34" s="14"/>
      <c r="H34" s="14" t="s">
        <v>16</v>
      </c>
      <c r="I34" s="14">
        <v>0.57999999999999996</v>
      </c>
      <c r="J34" s="14">
        <v>0.92</v>
      </c>
      <c r="K34" s="15">
        <f t="shared" si="2"/>
        <v>2.0449764687501508</v>
      </c>
      <c r="L34" s="15">
        <f t="shared" si="3"/>
        <v>0.48900318183669872</v>
      </c>
      <c r="M34" s="6">
        <f t="shared" si="6"/>
        <v>44</v>
      </c>
      <c r="O34" s="14" t="s">
        <v>16</v>
      </c>
      <c r="P34" s="14">
        <v>0.67</v>
      </c>
      <c r="Q34" s="14">
        <v>0.91</v>
      </c>
      <c r="R34" s="15">
        <f t="shared" si="7"/>
        <v>1.8568700984228672</v>
      </c>
      <c r="S34" s="15">
        <f t="shared" si="4"/>
        <v>0.5385406339675296</v>
      </c>
      <c r="T34" s="6">
        <f t="shared" si="8"/>
        <v>49</v>
      </c>
      <c r="V34" s="14" t="s">
        <v>16</v>
      </c>
      <c r="W34" s="14">
        <v>0.73</v>
      </c>
      <c r="X34" s="14">
        <v>0.76</v>
      </c>
      <c r="Y34" s="15">
        <f t="shared" si="9"/>
        <v>2.8755488816776591</v>
      </c>
      <c r="Z34" s="15">
        <f t="shared" si="10"/>
        <v>0.34775969428715736</v>
      </c>
      <c r="AA34" s="6">
        <f t="shared" si="11"/>
        <v>23</v>
      </c>
      <c r="AC34" s="19">
        <f t="shared" si="12"/>
        <v>10</v>
      </c>
      <c r="AD34" s="10" t="s">
        <v>13</v>
      </c>
      <c r="AE34" s="29">
        <v>1.01</v>
      </c>
      <c r="AF34" s="29">
        <v>0.72</v>
      </c>
      <c r="AG34" s="23">
        <v>2.3300483385619808</v>
      </c>
      <c r="AH34" s="23">
        <v>0.42917564560792021</v>
      </c>
      <c r="AI34" s="4">
        <v>42</v>
      </c>
      <c r="AJ34" s="14"/>
      <c r="AK34" s="19">
        <f t="shared" si="13"/>
        <v>10</v>
      </c>
      <c r="AL34" s="10" t="s">
        <v>8</v>
      </c>
      <c r="AM34" s="29">
        <v>0.63</v>
      </c>
      <c r="AN34" s="29">
        <v>0.88</v>
      </c>
      <c r="AO34" s="23">
        <v>2.2427073388551144</v>
      </c>
      <c r="AP34" s="23">
        <v>0.44588965429189376</v>
      </c>
      <c r="AQ34" s="4">
        <v>40</v>
      </c>
      <c r="AS34" s="19">
        <f t="shared" si="14"/>
        <v>10</v>
      </c>
      <c r="AT34" s="10" t="s">
        <v>21</v>
      </c>
      <c r="AU34" s="28">
        <v>1.32</v>
      </c>
      <c r="AV34" s="28">
        <v>0.59</v>
      </c>
      <c r="AW34" s="23">
        <v>2.5454227611593487</v>
      </c>
      <c r="AX34" s="23">
        <v>0.39286204840273209</v>
      </c>
      <c r="AY34" s="4">
        <v>36</v>
      </c>
      <c r="BA34" s="19">
        <f t="shared" si="15"/>
        <v>10</v>
      </c>
      <c r="BB34" s="10" t="s">
        <v>21</v>
      </c>
      <c r="BC34" s="28">
        <v>0.73</v>
      </c>
      <c r="BD34" s="28">
        <v>0.82</v>
      </c>
      <c r="BE34" s="23">
        <v>2.3931342443853265</v>
      </c>
      <c r="BF34" s="23">
        <v>0.41786205782068392</v>
      </c>
      <c r="BG34" s="4">
        <v>28</v>
      </c>
    </row>
    <row r="35" spans="1:59">
      <c r="A35" s="14" t="s">
        <v>17</v>
      </c>
      <c r="B35" s="14">
        <v>0.64</v>
      </c>
      <c r="C35" s="14">
        <v>0.91</v>
      </c>
      <c r="D35" s="15">
        <f t="shared" si="0"/>
        <v>1.9439108842864392</v>
      </c>
      <c r="E35" s="15">
        <f t="shared" ref="E35:E39" si="16">POWER(D35,-1)</f>
        <v>0.51442687423764022</v>
      </c>
      <c r="F35" s="6">
        <f t="shared" si="5"/>
        <v>51</v>
      </c>
      <c r="G35" s="14"/>
      <c r="H35" s="14" t="s">
        <v>17</v>
      </c>
      <c r="I35" s="14">
        <v>1.89</v>
      </c>
      <c r="J35" s="14">
        <v>0.76</v>
      </c>
      <c r="K35" s="15">
        <f t="shared" si="2"/>
        <v>1.1106617373675618</v>
      </c>
      <c r="L35" s="15">
        <f t="shared" ref="L35:L39" si="17">POWER(K35,-1)</f>
        <v>0.90036414000373588</v>
      </c>
      <c r="M35" s="6">
        <f t="shared" si="6"/>
        <v>81</v>
      </c>
      <c r="O35" s="14" t="s">
        <v>17</v>
      </c>
      <c r="P35" s="14">
        <v>2.0099999999999998</v>
      </c>
      <c r="Q35" s="14">
        <v>0.77</v>
      </c>
      <c r="R35" s="15">
        <f t="shared" si="7"/>
        <v>1.0141106589536182</v>
      </c>
      <c r="S35" s="15">
        <f t="shared" ref="S35:S39" si="18">POWER(R35,-1)</f>
        <v>0.98608568125279561</v>
      </c>
      <c r="T35" s="6">
        <f t="shared" si="8"/>
        <v>91</v>
      </c>
      <c r="V35" s="14" t="s">
        <v>17</v>
      </c>
      <c r="W35" s="14">
        <v>0.71</v>
      </c>
      <c r="X35" s="14">
        <v>0.88</v>
      </c>
      <c r="Y35" s="15">
        <f t="shared" si="9"/>
        <v>1.9900079203925667</v>
      </c>
      <c r="Z35" s="15">
        <f t="shared" si="10"/>
        <v>0.502510562773404</v>
      </c>
      <c r="AA35" s="6">
        <f t="shared" si="11"/>
        <v>33</v>
      </c>
      <c r="AC35" s="19">
        <f t="shared" si="12"/>
        <v>11</v>
      </c>
      <c r="AD35" s="10" t="s">
        <v>7</v>
      </c>
      <c r="AE35" s="29">
        <v>0.87</v>
      </c>
      <c r="AF35" s="29">
        <v>0.77</v>
      </c>
      <c r="AG35" s="23">
        <v>2.3429453155135311</v>
      </c>
      <c r="AH35" s="23">
        <v>0.4268132053183743</v>
      </c>
      <c r="AI35" s="4">
        <v>42</v>
      </c>
      <c r="AJ35" s="14"/>
      <c r="AK35" s="19">
        <f t="shared" si="13"/>
        <v>11</v>
      </c>
      <c r="AL35" s="10" t="s">
        <v>15</v>
      </c>
      <c r="AM35" s="29">
        <v>0.9</v>
      </c>
      <c r="AN35" s="29">
        <v>0.71</v>
      </c>
      <c r="AO35" s="23">
        <v>2.6889574042162652</v>
      </c>
      <c r="AP35" s="23">
        <v>0.37189135031741577</v>
      </c>
      <c r="AQ35" s="4">
        <v>33</v>
      </c>
      <c r="AS35" s="19">
        <f t="shared" si="14"/>
        <v>11</v>
      </c>
      <c r="AT35" s="10" t="s">
        <v>7</v>
      </c>
      <c r="AU35" s="28">
        <v>0.81</v>
      </c>
      <c r="AV35" s="28">
        <v>0.76</v>
      </c>
      <c r="AW35" s="23">
        <v>2.5915440538576435</v>
      </c>
      <c r="AX35" s="23">
        <v>0.38587034571588691</v>
      </c>
      <c r="AY35" s="4">
        <v>35</v>
      </c>
      <c r="BA35" s="19">
        <f t="shared" si="15"/>
        <v>11</v>
      </c>
      <c r="BB35" s="10" t="s">
        <v>5</v>
      </c>
      <c r="BC35" s="28">
        <v>0.59</v>
      </c>
      <c r="BD35" s="28">
        <v>0.88</v>
      </c>
      <c r="BE35" s="23">
        <v>2.3947552940317327</v>
      </c>
      <c r="BF35" s="23">
        <v>0.41757920005113852</v>
      </c>
      <c r="BG35" s="4">
        <v>28</v>
      </c>
    </row>
    <row r="36" spans="1:59">
      <c r="A36" s="14" t="s">
        <v>18</v>
      </c>
      <c r="B36" s="14">
        <v>1.1200000000000001</v>
      </c>
      <c r="C36" s="14">
        <v>0.62</v>
      </c>
      <c r="D36" s="15">
        <f t="shared" si="0"/>
        <v>2.7643707274337506</v>
      </c>
      <c r="E36" s="15">
        <f t="shared" si="16"/>
        <v>0.36174598076732289</v>
      </c>
      <c r="F36" s="6">
        <f t="shared" si="5"/>
        <v>36</v>
      </c>
      <c r="G36" s="14"/>
      <c r="H36" s="14" t="s">
        <v>18</v>
      </c>
      <c r="I36" s="14">
        <v>0.69</v>
      </c>
      <c r="J36" s="14">
        <v>0.67</v>
      </c>
      <c r="K36" s="15">
        <f t="shared" si="2"/>
        <v>3.9161065595032802</v>
      </c>
      <c r="L36" s="15">
        <f t="shared" si="17"/>
        <v>0.25535566635011081</v>
      </c>
      <c r="M36" s="6">
        <f t="shared" si="6"/>
        <v>23</v>
      </c>
      <c r="O36" s="14" t="s">
        <v>18</v>
      </c>
      <c r="P36" s="14">
        <v>0.66</v>
      </c>
      <c r="Q36" s="14">
        <v>0.63</v>
      </c>
      <c r="R36" s="15">
        <f t="shared" si="7"/>
        <v>4.5652279757914016</v>
      </c>
      <c r="S36" s="15">
        <f t="shared" si="18"/>
        <v>0.21904711118542677</v>
      </c>
      <c r="T36" s="6">
        <f t="shared" si="8"/>
        <v>20</v>
      </c>
      <c r="V36" s="14" t="s">
        <v>18</v>
      </c>
      <c r="W36" s="14">
        <v>1.08</v>
      </c>
      <c r="X36" s="14">
        <v>0.84</v>
      </c>
      <c r="Y36" s="15">
        <f t="shared" si="9"/>
        <v>1.5136168481935599</v>
      </c>
      <c r="Z36" s="15">
        <f t="shared" si="10"/>
        <v>0.66066917872476072</v>
      </c>
      <c r="AA36" s="6">
        <f t="shared" si="11"/>
        <v>44</v>
      </c>
      <c r="AC36" s="19">
        <f t="shared" si="12"/>
        <v>12</v>
      </c>
      <c r="AD36" s="10" t="s">
        <v>15</v>
      </c>
      <c r="AE36" s="29">
        <v>0.63</v>
      </c>
      <c r="AF36" s="29">
        <v>0.86</v>
      </c>
      <c r="AG36" s="23">
        <v>2.4185440716334594</v>
      </c>
      <c r="AH36" s="23">
        <v>0.41347189481836089</v>
      </c>
      <c r="AI36" s="4">
        <v>41</v>
      </c>
      <c r="AJ36" s="14"/>
      <c r="AK36" s="19">
        <f t="shared" si="13"/>
        <v>12</v>
      </c>
      <c r="AL36" s="10" t="s">
        <v>20</v>
      </c>
      <c r="AM36" s="29">
        <v>0.78</v>
      </c>
      <c r="AN36" s="29">
        <v>0.75</v>
      </c>
      <c r="AO36" s="23">
        <v>2.7704667274918977</v>
      </c>
      <c r="AP36" s="23">
        <v>0.36095001252922448</v>
      </c>
      <c r="AQ36" s="4">
        <v>32</v>
      </c>
      <c r="AS36" s="19">
        <f t="shared" si="14"/>
        <v>12</v>
      </c>
      <c r="AT36" s="10" t="s">
        <v>8</v>
      </c>
      <c r="AU36" s="28">
        <v>0.57999999999999996</v>
      </c>
      <c r="AV36" s="28">
        <v>0.84</v>
      </c>
      <c r="AW36" s="23">
        <v>2.81845895870525</v>
      </c>
      <c r="AX36" s="23">
        <v>0.35480381820403811</v>
      </c>
      <c r="AY36" s="4">
        <v>32</v>
      </c>
      <c r="BA36" s="19">
        <f t="shared" si="15"/>
        <v>12</v>
      </c>
      <c r="BB36" s="10" t="s">
        <v>15</v>
      </c>
      <c r="BC36" s="28">
        <v>0.68</v>
      </c>
      <c r="BD36" s="28">
        <v>0.83</v>
      </c>
      <c r="BE36" s="23">
        <v>2.4862279561935123</v>
      </c>
      <c r="BF36" s="23">
        <v>0.40221573307824487</v>
      </c>
      <c r="BG36" s="4">
        <v>26</v>
      </c>
    </row>
    <row r="37" spans="1:59">
      <c r="A37" s="14" t="s">
        <v>19</v>
      </c>
      <c r="B37" s="14">
        <v>1.81</v>
      </c>
      <c r="C37" s="14">
        <v>0.81</v>
      </c>
      <c r="D37" s="15">
        <f t="shared" si="0"/>
        <v>0.99660962401529274</v>
      </c>
      <c r="E37" s="15">
        <f t="shared" si="16"/>
        <v>1.0034019097377844</v>
      </c>
      <c r="F37" s="6">
        <f t="shared" si="5"/>
        <v>100</v>
      </c>
      <c r="G37" s="14"/>
      <c r="H37" s="14" t="s">
        <v>19</v>
      </c>
      <c r="I37" s="14">
        <v>0.51</v>
      </c>
      <c r="J37" s="14">
        <v>0.94</v>
      </c>
      <c r="K37" s="15">
        <f t="shared" si="2"/>
        <v>2.0878518785449249</v>
      </c>
      <c r="L37" s="15">
        <f t="shared" si="17"/>
        <v>0.47896118028110524</v>
      </c>
      <c r="M37" s="6">
        <f t="shared" si="6"/>
        <v>43</v>
      </c>
      <c r="O37" s="14" t="s">
        <v>19</v>
      </c>
      <c r="P37" s="14">
        <v>0.49</v>
      </c>
      <c r="Q37" s="14">
        <v>0.95</v>
      </c>
      <c r="R37" s="15">
        <f t="shared" si="7"/>
        <v>2.0408163265306123</v>
      </c>
      <c r="S37" s="15">
        <f t="shared" si="18"/>
        <v>0.49</v>
      </c>
      <c r="T37" s="6">
        <f t="shared" si="8"/>
        <v>45</v>
      </c>
      <c r="V37" s="14" t="s">
        <v>19</v>
      </c>
      <c r="W37" s="14">
        <v>1.93</v>
      </c>
      <c r="X37" s="14">
        <v>0.79</v>
      </c>
      <c r="Y37" s="15">
        <f t="shared" si="9"/>
        <v>0.99458246716963439</v>
      </c>
      <c r="Z37" s="15">
        <f t="shared" si="10"/>
        <v>1.0054470423611856</v>
      </c>
      <c r="AA37" s="6">
        <f t="shared" si="11"/>
        <v>67</v>
      </c>
      <c r="AC37" s="19">
        <f t="shared" si="12"/>
        <v>13</v>
      </c>
      <c r="AD37" s="10" t="s">
        <v>21</v>
      </c>
      <c r="AE37" s="29">
        <v>0.67</v>
      </c>
      <c r="AF37" s="29">
        <v>0.83</v>
      </c>
      <c r="AG37" s="23">
        <v>2.5233358361366993</v>
      </c>
      <c r="AH37" s="23">
        <v>0.39630079582709415</v>
      </c>
      <c r="AI37" s="4">
        <v>39</v>
      </c>
      <c r="AJ37" s="14"/>
      <c r="AK37" s="19">
        <f t="shared" si="13"/>
        <v>13</v>
      </c>
      <c r="AL37" s="10" t="s">
        <v>21</v>
      </c>
      <c r="AM37" s="29">
        <v>1.22</v>
      </c>
      <c r="AN37" s="29">
        <v>0.57999999999999996</v>
      </c>
      <c r="AO37" s="23">
        <v>2.8305667436142459</v>
      </c>
      <c r="AP37" s="23">
        <v>0.35328614040138728</v>
      </c>
      <c r="AQ37" s="4">
        <v>32</v>
      </c>
      <c r="AS37" s="19">
        <f t="shared" si="14"/>
        <v>13</v>
      </c>
      <c r="AT37" s="10" t="s">
        <v>20</v>
      </c>
      <c r="AU37" s="28">
        <v>0.78</v>
      </c>
      <c r="AV37" s="28">
        <v>0.72</v>
      </c>
      <c r="AW37" s="23">
        <v>3.0171138742917956</v>
      </c>
      <c r="AX37" s="23">
        <v>0.33144257779621561</v>
      </c>
      <c r="AY37" s="4">
        <v>30</v>
      </c>
      <c r="BA37" s="19">
        <f t="shared" si="15"/>
        <v>13</v>
      </c>
      <c r="BB37" s="10" t="s">
        <v>7</v>
      </c>
      <c r="BC37" s="28">
        <v>0.79</v>
      </c>
      <c r="BD37" s="28">
        <v>0.77</v>
      </c>
      <c r="BE37" s="23">
        <v>2.5802056006288252</v>
      </c>
      <c r="BF37" s="23">
        <v>0.38756601402473073</v>
      </c>
      <c r="BG37" s="4">
        <v>25</v>
      </c>
    </row>
    <row r="38" spans="1:59">
      <c r="A38" s="14" t="s">
        <v>20</v>
      </c>
      <c r="B38" s="14">
        <v>1.29</v>
      </c>
      <c r="C38" s="14">
        <v>0.89</v>
      </c>
      <c r="D38" s="15">
        <f t="shared" si="0"/>
        <v>1.0520996122401929</v>
      </c>
      <c r="E38" s="15">
        <f t="shared" si="16"/>
        <v>0.95048034270323578</v>
      </c>
      <c r="F38" s="6">
        <f t="shared" si="5"/>
        <v>94</v>
      </c>
      <c r="G38" s="14"/>
      <c r="H38" s="14" t="s">
        <v>20</v>
      </c>
      <c r="I38" s="14">
        <v>0.78</v>
      </c>
      <c r="J38" s="14">
        <v>0.75</v>
      </c>
      <c r="K38" s="15">
        <f t="shared" si="2"/>
        <v>2.7704667274918977</v>
      </c>
      <c r="L38" s="15">
        <f t="shared" si="17"/>
        <v>0.36095001252922448</v>
      </c>
      <c r="M38" s="6">
        <f t="shared" si="6"/>
        <v>32</v>
      </c>
      <c r="O38" s="14" t="s">
        <v>20</v>
      </c>
      <c r="P38" s="14">
        <v>0.78</v>
      </c>
      <c r="Q38" s="14">
        <v>0.72</v>
      </c>
      <c r="R38" s="15">
        <f t="shared" si="7"/>
        <v>3.0171138742917956</v>
      </c>
      <c r="S38" s="15">
        <f t="shared" si="18"/>
        <v>0.33144257779621561</v>
      </c>
      <c r="T38" s="6">
        <f t="shared" si="8"/>
        <v>30</v>
      </c>
      <c r="V38" s="14" t="s">
        <v>20</v>
      </c>
      <c r="W38" s="14">
        <v>0.99</v>
      </c>
      <c r="X38" s="14">
        <v>0.74</v>
      </c>
      <c r="Y38" s="15">
        <f t="shared" si="9"/>
        <v>2.2463450310061206</v>
      </c>
      <c r="Z38" s="15">
        <f t="shared" si="10"/>
        <v>0.44516758832551551</v>
      </c>
      <c r="AA38" s="6">
        <f t="shared" si="11"/>
        <v>29</v>
      </c>
      <c r="AC38" s="19">
        <f t="shared" si="12"/>
        <v>14</v>
      </c>
      <c r="AD38" s="10" t="s">
        <v>18</v>
      </c>
      <c r="AE38" s="29">
        <v>1.1200000000000001</v>
      </c>
      <c r="AF38" s="29">
        <v>0.62</v>
      </c>
      <c r="AG38" s="23">
        <v>2.7643707274337506</v>
      </c>
      <c r="AH38" s="23">
        <v>0.36174598076732289</v>
      </c>
      <c r="AI38" s="4">
        <v>36</v>
      </c>
      <c r="AJ38" s="14"/>
      <c r="AK38" s="19">
        <f t="shared" si="13"/>
        <v>14</v>
      </c>
      <c r="AL38" s="10" t="s">
        <v>14</v>
      </c>
      <c r="AM38" s="29">
        <v>0.82</v>
      </c>
      <c r="AN38" s="29">
        <v>0.72</v>
      </c>
      <c r="AO38" s="23">
        <v>2.8699375877409765</v>
      </c>
      <c r="AP38" s="23">
        <v>0.34843963306781639</v>
      </c>
      <c r="AQ38" s="4">
        <v>31</v>
      </c>
      <c r="AS38" s="19">
        <f t="shared" si="14"/>
        <v>14</v>
      </c>
      <c r="AT38" s="10" t="s">
        <v>14</v>
      </c>
      <c r="AU38" s="28">
        <v>0.76</v>
      </c>
      <c r="AV38" s="28">
        <v>0.69</v>
      </c>
      <c r="AW38" s="23">
        <v>3.3656166916463146</v>
      </c>
      <c r="AX38" s="23">
        <v>0.29712236764277605</v>
      </c>
      <c r="AY38" s="4">
        <v>27</v>
      </c>
      <c r="BA38" s="19">
        <f t="shared" si="15"/>
        <v>14</v>
      </c>
      <c r="BB38" s="10" t="s">
        <v>6</v>
      </c>
      <c r="BC38" s="28">
        <v>0.64</v>
      </c>
      <c r="BD38" s="28">
        <v>0.81</v>
      </c>
      <c r="BE38" s="23">
        <v>2.8185365929182495</v>
      </c>
      <c r="BF38" s="23">
        <v>0.35479404543214477</v>
      </c>
      <c r="BG38" s="4">
        <v>23</v>
      </c>
    </row>
    <row r="39" spans="1:59">
      <c r="A39" s="14" t="s">
        <v>21</v>
      </c>
      <c r="B39" s="14">
        <v>0.67</v>
      </c>
      <c r="C39" s="14">
        <v>0.83</v>
      </c>
      <c r="D39" s="15">
        <f t="shared" si="0"/>
        <v>2.5233358361366993</v>
      </c>
      <c r="E39" s="15">
        <f t="shared" si="16"/>
        <v>0.39630079582709415</v>
      </c>
      <c r="F39" s="6">
        <f t="shared" si="5"/>
        <v>39</v>
      </c>
      <c r="G39" s="14"/>
      <c r="H39" s="14" t="s">
        <v>21</v>
      </c>
      <c r="I39" s="14">
        <v>1.22</v>
      </c>
      <c r="J39" s="14">
        <v>0.57999999999999996</v>
      </c>
      <c r="K39" s="15">
        <f t="shared" si="2"/>
        <v>2.8305667436142459</v>
      </c>
      <c r="L39" s="15">
        <f t="shared" si="17"/>
        <v>0.35328614040138728</v>
      </c>
      <c r="M39" s="6">
        <f t="shared" si="6"/>
        <v>32</v>
      </c>
      <c r="O39" s="14" t="s">
        <v>21</v>
      </c>
      <c r="P39" s="14">
        <v>1.32</v>
      </c>
      <c r="Q39" s="14">
        <v>0.59</v>
      </c>
      <c r="R39" s="15">
        <f t="shared" si="7"/>
        <v>2.5454227611593487</v>
      </c>
      <c r="S39" s="15">
        <f t="shared" si="18"/>
        <v>0.39286204840273209</v>
      </c>
      <c r="T39" s="6">
        <f t="shared" si="8"/>
        <v>36</v>
      </c>
      <c r="V39" s="14" t="s">
        <v>21</v>
      </c>
      <c r="W39" s="14">
        <v>0.73</v>
      </c>
      <c r="X39" s="14">
        <v>0.82</v>
      </c>
      <c r="Y39" s="15">
        <f t="shared" si="9"/>
        <v>2.3931342443853265</v>
      </c>
      <c r="Z39" s="15">
        <f t="shared" si="10"/>
        <v>0.41786205782068392</v>
      </c>
      <c r="AA39" s="6">
        <f t="shared" si="11"/>
        <v>28</v>
      </c>
      <c r="AC39" s="19">
        <f t="shared" si="12"/>
        <v>15</v>
      </c>
      <c r="AD39" s="10" t="s">
        <v>6</v>
      </c>
      <c r="AE39" s="29">
        <v>0.59</v>
      </c>
      <c r="AF39" s="29">
        <v>0.81</v>
      </c>
      <c r="AG39" s="23">
        <v>3.0573956262164064</v>
      </c>
      <c r="AH39" s="23">
        <v>0.32707576063275845</v>
      </c>
      <c r="AI39" s="4">
        <v>32</v>
      </c>
      <c r="AJ39" s="14"/>
      <c r="AK39" s="19">
        <f t="shared" si="13"/>
        <v>15</v>
      </c>
      <c r="AL39" s="10" t="s">
        <v>18</v>
      </c>
      <c r="AM39" s="29">
        <v>0.69</v>
      </c>
      <c r="AN39" s="29">
        <v>0.67</v>
      </c>
      <c r="AO39" s="23">
        <v>3.9161065595032802</v>
      </c>
      <c r="AP39" s="23">
        <v>0.25535566635011081</v>
      </c>
      <c r="AQ39" s="4">
        <v>23</v>
      </c>
      <c r="AS39" s="19">
        <f t="shared" si="14"/>
        <v>15</v>
      </c>
      <c r="AT39" s="10" t="s">
        <v>18</v>
      </c>
      <c r="AU39" s="28">
        <v>0.66</v>
      </c>
      <c r="AV39" s="28">
        <v>0.63</v>
      </c>
      <c r="AW39" s="23">
        <v>4.5652279757914016</v>
      </c>
      <c r="AX39" s="23">
        <v>0.21904711118542677</v>
      </c>
      <c r="AY39" s="4">
        <v>20</v>
      </c>
      <c r="BA39" s="19">
        <f t="shared" si="15"/>
        <v>15</v>
      </c>
      <c r="BB39" s="10" t="s">
        <v>16</v>
      </c>
      <c r="BC39" s="28">
        <v>0.73</v>
      </c>
      <c r="BD39" s="28">
        <v>0.76</v>
      </c>
      <c r="BE39" s="23">
        <v>2.8755488816776591</v>
      </c>
      <c r="BF39" s="23">
        <v>0.34775969428715736</v>
      </c>
      <c r="BG39" s="4">
        <v>23</v>
      </c>
    </row>
    <row r="40" spans="1:59">
      <c r="G40" s="14"/>
      <c r="K40" s="14"/>
    </row>
    <row r="49" spans="29:38">
      <c r="AE49" s="24"/>
      <c r="AF49" s="24"/>
      <c r="AG49" s="24"/>
      <c r="AH49" s="24"/>
      <c r="AI49" s="14"/>
      <c r="AJ49" s="14"/>
      <c r="AL49" s="14"/>
    </row>
    <row r="50" spans="29:38">
      <c r="AC50"/>
      <c r="AE50" s="24"/>
      <c r="AF50" s="24"/>
      <c r="AG50" s="24"/>
      <c r="AH50" s="24"/>
      <c r="AI50" s="14"/>
      <c r="AJ50" s="14"/>
      <c r="AK50"/>
      <c r="AL50" s="14"/>
    </row>
    <row r="51" spans="29:38">
      <c r="AC51"/>
      <c r="AE51" s="24"/>
      <c r="AF51" s="24"/>
      <c r="AG51" s="24"/>
      <c r="AH51" s="24"/>
      <c r="AI51" s="14"/>
      <c r="AJ51" s="14"/>
      <c r="AK51"/>
      <c r="AL51" s="14"/>
    </row>
    <row r="52" spans="29:38">
      <c r="AC52"/>
      <c r="AE52" s="24"/>
      <c r="AF52" s="24"/>
      <c r="AG52" s="24"/>
      <c r="AH52" s="24"/>
      <c r="AI52" s="14"/>
      <c r="AJ52" s="14"/>
      <c r="AK52"/>
      <c r="AL52" s="14"/>
    </row>
    <row r="53" spans="29:38">
      <c r="AC53"/>
      <c r="AE53" s="24"/>
      <c r="AF53" s="24"/>
      <c r="AG53" s="24"/>
      <c r="AH53" s="24"/>
      <c r="AI53" s="14"/>
      <c r="AJ53" s="14"/>
      <c r="AK53"/>
      <c r="AL53" s="14"/>
    </row>
    <row r="54" spans="29:38">
      <c r="AC54"/>
      <c r="AE54" s="24"/>
      <c r="AF54" s="24"/>
      <c r="AG54" s="24"/>
      <c r="AH54" s="24"/>
      <c r="AI54" s="14"/>
      <c r="AJ54" s="14"/>
      <c r="AK54"/>
      <c r="AL54" s="14"/>
    </row>
    <row r="55" spans="29:38">
      <c r="AC55"/>
      <c r="AE55" s="24"/>
      <c r="AF55" s="24"/>
      <c r="AG55" s="24"/>
      <c r="AH55" s="24"/>
      <c r="AI55" s="14"/>
      <c r="AJ55" s="14"/>
      <c r="AK55"/>
      <c r="AL55" s="14"/>
    </row>
    <row r="56" spans="29:38">
      <c r="AC56"/>
      <c r="AE56" s="24"/>
      <c r="AF56" s="24"/>
      <c r="AG56" s="24"/>
      <c r="AH56" s="24"/>
      <c r="AI56" s="14"/>
      <c r="AJ56" s="14"/>
      <c r="AK56"/>
      <c r="AL56" s="14"/>
    </row>
    <row r="57" spans="29:38">
      <c r="AC57"/>
      <c r="AE57" s="24"/>
      <c r="AF57" s="24"/>
      <c r="AG57" s="24"/>
      <c r="AH57" s="24"/>
      <c r="AI57" s="14"/>
      <c r="AJ57" s="14"/>
      <c r="AK57"/>
      <c r="AL57" s="14"/>
    </row>
    <row r="58" spans="29:38">
      <c r="AC58"/>
      <c r="AE58" s="24"/>
      <c r="AF58" s="24"/>
      <c r="AG58" s="24"/>
      <c r="AH58" s="24"/>
      <c r="AI58" s="14"/>
      <c r="AJ58" s="14"/>
      <c r="AK58"/>
      <c r="AL58" s="14"/>
    </row>
    <row r="59" spans="29:38">
      <c r="AC59"/>
      <c r="AE59" s="24"/>
      <c r="AF59" s="24"/>
      <c r="AG59" s="24"/>
      <c r="AH59" s="24"/>
      <c r="AI59" s="14"/>
      <c r="AJ59" s="14"/>
      <c r="AK59"/>
      <c r="AL59" s="14"/>
    </row>
    <row r="60" spans="29:38">
      <c r="AC60"/>
      <c r="AE60" s="24"/>
      <c r="AF60" s="24"/>
      <c r="AG60" s="24"/>
      <c r="AH60" s="24"/>
      <c r="AI60" s="14"/>
      <c r="AJ60" s="14"/>
      <c r="AK60"/>
      <c r="AL60" s="14"/>
    </row>
    <row r="61" spans="29:38">
      <c r="AC61"/>
      <c r="AE61" s="24"/>
      <c r="AF61" s="24"/>
      <c r="AG61" s="24"/>
      <c r="AH61" s="24"/>
      <c r="AI61" s="14"/>
      <c r="AJ61" s="14"/>
      <c r="AK61"/>
      <c r="AL61" s="14"/>
    </row>
    <row r="62" spans="29:38">
      <c r="AC62"/>
      <c r="AE62" s="24"/>
      <c r="AF62" s="24"/>
      <c r="AG62" s="24"/>
      <c r="AH62" s="24"/>
      <c r="AI62" s="14"/>
      <c r="AJ62" s="14"/>
      <c r="AK62"/>
      <c r="AL62" s="14"/>
    </row>
    <row r="63" spans="29:38">
      <c r="AC63"/>
      <c r="AE63" s="24"/>
      <c r="AF63" s="24"/>
      <c r="AG63" s="24"/>
      <c r="AH63" s="24"/>
      <c r="AI63" s="14"/>
      <c r="AJ63" s="14"/>
      <c r="AK63"/>
      <c r="AL63" s="14"/>
    </row>
  </sheetData>
  <sortState ref="BB11:BG25">
    <sortCondition ref="BE11:BE25"/>
  </sortState>
  <phoneticPr fontId="1"/>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dimension ref="A1:Y62"/>
  <sheetViews>
    <sheetView workbookViewId="0"/>
  </sheetViews>
  <sheetFormatPr defaultRowHeight="13.5"/>
  <cols>
    <col min="9" max="9" width="3.125" style="17" customWidth="1"/>
    <col min="12" max="13" width="9" style="25"/>
    <col min="14" max="15" width="9" style="25" customWidth="1"/>
    <col min="16" max="16" width="9" customWidth="1"/>
    <col min="18" max="18" width="3.125" customWidth="1"/>
    <col min="21" max="23" width="9" style="25"/>
    <col min="24" max="24" width="9" style="25" customWidth="1"/>
    <col min="25" max="25" width="9" customWidth="1"/>
  </cols>
  <sheetData>
    <row r="1" spans="1:18" customFormat="1">
      <c r="I1" s="22"/>
    </row>
    <row r="2" spans="1:18" customFormat="1">
      <c r="A2" t="s">
        <v>106</v>
      </c>
      <c r="I2" s="22"/>
    </row>
    <row r="3" spans="1:18" customFormat="1">
      <c r="I3" s="22"/>
    </row>
    <row r="4" spans="1:18" customFormat="1">
      <c r="I4" s="22" t="s">
        <v>93</v>
      </c>
      <c r="R4" s="22" t="s">
        <v>94</v>
      </c>
    </row>
    <row r="5" spans="1:18" customFormat="1">
      <c r="I5" s="22"/>
    </row>
    <row r="6" spans="1:18" customFormat="1">
      <c r="I6" s="22"/>
    </row>
    <row r="7" spans="1:18" customFormat="1">
      <c r="I7" s="22"/>
    </row>
    <row r="8" spans="1:18" customFormat="1">
      <c r="I8" s="22"/>
    </row>
    <row r="9" spans="1:18" customFormat="1">
      <c r="I9" s="22"/>
    </row>
    <row r="10" spans="1:18" customFormat="1">
      <c r="I10" s="22"/>
    </row>
    <row r="11" spans="1:18" customFormat="1">
      <c r="I11" s="22"/>
    </row>
    <row r="12" spans="1:18" customFormat="1">
      <c r="I12" s="22"/>
    </row>
    <row r="13" spans="1:18" customFormat="1">
      <c r="I13" s="22"/>
    </row>
    <row r="14" spans="1:18" customFormat="1">
      <c r="I14" s="22"/>
    </row>
    <row r="15" spans="1:18" customFormat="1">
      <c r="I15" s="22"/>
    </row>
    <row r="16" spans="1:18" customFormat="1">
      <c r="I16" s="22"/>
    </row>
    <row r="17" spans="1:25">
      <c r="I17" s="22"/>
      <c r="L17"/>
      <c r="M17"/>
      <c r="N17"/>
      <c r="O17"/>
      <c r="U17"/>
      <c r="V17"/>
      <c r="W17"/>
      <c r="X17"/>
    </row>
    <row r="18" spans="1:25">
      <c r="I18" s="22"/>
      <c r="L18"/>
      <c r="M18"/>
      <c r="N18"/>
      <c r="O18"/>
      <c r="U18"/>
      <c r="V18"/>
      <c r="W18"/>
      <c r="X18"/>
    </row>
    <row r="19" spans="1:25">
      <c r="A19" s="11"/>
      <c r="B19" s="11"/>
      <c r="I19" s="22"/>
      <c r="L19"/>
      <c r="M19"/>
      <c r="N19"/>
      <c r="O19"/>
      <c r="U19"/>
      <c r="V19"/>
      <c r="W19"/>
      <c r="X19"/>
    </row>
    <row r="20" spans="1:25">
      <c r="A20" s="11"/>
      <c r="B20" s="11"/>
      <c r="F20" s="1" t="s">
        <v>3</v>
      </c>
      <c r="I20" s="22"/>
      <c r="L20"/>
      <c r="M20"/>
      <c r="N20"/>
      <c r="O20"/>
      <c r="U20"/>
      <c r="V20"/>
      <c r="W20"/>
      <c r="X20"/>
    </row>
    <row r="21" spans="1:25">
      <c r="A21" s="11"/>
      <c r="B21" s="11"/>
      <c r="F21" s="6">
        <f>MAX(F25:F1048576)</f>
        <v>1.1025917195156292</v>
      </c>
      <c r="I21" s="22"/>
      <c r="L21"/>
      <c r="M21"/>
      <c r="N21"/>
      <c r="O21"/>
      <c r="U21"/>
      <c r="V21"/>
      <c r="W21"/>
      <c r="X21"/>
    </row>
    <row r="22" spans="1:25">
      <c r="E22" s="2" t="s">
        <v>28</v>
      </c>
      <c r="F22" s="1" t="s">
        <v>24</v>
      </c>
      <c r="I22" s="22"/>
      <c r="L22"/>
      <c r="M22"/>
      <c r="N22"/>
      <c r="O22"/>
      <c r="U22"/>
      <c r="V22"/>
      <c r="W22"/>
      <c r="X22"/>
    </row>
    <row r="23" spans="1:25">
      <c r="A23" t="s">
        <v>22</v>
      </c>
      <c r="E23" s="6">
        <v>0.95</v>
      </c>
      <c r="F23" s="6">
        <f>100/F21</f>
        <v>90.69540268625471</v>
      </c>
      <c r="I23" s="22"/>
      <c r="J23" t="s">
        <v>101</v>
      </c>
      <c r="L23"/>
      <c r="M23"/>
      <c r="N23"/>
      <c r="O23"/>
      <c r="R23" s="17"/>
      <c r="S23" t="s">
        <v>102</v>
      </c>
      <c r="U23"/>
      <c r="V23"/>
      <c r="W23"/>
      <c r="X23"/>
    </row>
    <row r="24" spans="1:25">
      <c r="A24" s="13" t="s">
        <v>92</v>
      </c>
      <c r="B24" s="13" t="s">
        <v>91</v>
      </c>
      <c r="C24" s="13" t="s">
        <v>9</v>
      </c>
      <c r="D24" s="13" t="s">
        <v>90</v>
      </c>
      <c r="E24" s="20" t="s">
        <v>11</v>
      </c>
      <c r="F24" s="20" t="s">
        <v>23</v>
      </c>
      <c r="G24" s="20" t="s">
        <v>95</v>
      </c>
      <c r="I24" s="18"/>
      <c r="J24" s="9" t="s">
        <v>92</v>
      </c>
      <c r="K24" s="9" t="s">
        <v>91</v>
      </c>
      <c r="L24" s="9" t="s">
        <v>9</v>
      </c>
      <c r="M24" s="9" t="s">
        <v>10</v>
      </c>
      <c r="N24" s="9" t="s">
        <v>11</v>
      </c>
      <c r="O24" s="9" t="s">
        <v>23</v>
      </c>
      <c r="P24" s="9" t="s">
        <v>95</v>
      </c>
      <c r="R24" s="18"/>
      <c r="S24" s="9" t="s">
        <v>92</v>
      </c>
      <c r="T24" s="9" t="s">
        <v>91</v>
      </c>
      <c r="U24" s="9" t="s">
        <v>9</v>
      </c>
      <c r="V24" s="9" t="s">
        <v>10</v>
      </c>
      <c r="W24" s="9" t="s">
        <v>11</v>
      </c>
      <c r="X24" s="9" t="s">
        <v>23</v>
      </c>
      <c r="Y24" s="9" t="s">
        <v>95</v>
      </c>
    </row>
    <row r="25" spans="1:25">
      <c r="A25" s="14" t="s">
        <v>27</v>
      </c>
      <c r="B25" s="14" t="s">
        <v>8</v>
      </c>
      <c r="C25" s="14">
        <v>1.68</v>
      </c>
      <c r="D25" s="14">
        <v>0.86</v>
      </c>
      <c r="E25" s="15">
        <f>(LOG(1-$E$23)/LOG(1-D25))*POWER(C25,-1)</f>
        <v>0.90695402686254722</v>
      </c>
      <c r="F25" s="15">
        <f>POWER(E25,-1)</f>
        <v>1.1025917195156292</v>
      </c>
      <c r="G25" s="6">
        <f>INT(F25*$F$23)</f>
        <v>100</v>
      </c>
      <c r="I25" s="19">
        <v>1</v>
      </c>
      <c r="J25" s="10" t="s">
        <v>27</v>
      </c>
      <c r="K25" s="10" t="s">
        <v>8</v>
      </c>
      <c r="L25" s="29">
        <v>1.68</v>
      </c>
      <c r="M25" s="29">
        <v>0.86</v>
      </c>
      <c r="N25" s="23">
        <v>0.90695402686254722</v>
      </c>
      <c r="O25" s="23">
        <v>1.1025917195156292</v>
      </c>
      <c r="P25" s="4">
        <v>100</v>
      </c>
      <c r="R25" s="19">
        <f t="shared" ref="R25:R54" si="0">R24+1</f>
        <v>1</v>
      </c>
      <c r="S25" s="10" t="s">
        <v>21</v>
      </c>
      <c r="T25" s="10" t="s">
        <v>20</v>
      </c>
      <c r="U25" s="29">
        <v>0.39</v>
      </c>
      <c r="V25" s="29">
        <v>0.52</v>
      </c>
      <c r="W25" s="23">
        <v>10.465514172506293</v>
      </c>
      <c r="X25" s="23">
        <v>9.5551922582750554E-2</v>
      </c>
      <c r="Y25" s="4">
        <v>8</v>
      </c>
    </row>
    <row r="26" spans="1:25">
      <c r="A26" s="14" t="s">
        <v>5</v>
      </c>
      <c r="B26" s="14" t="s">
        <v>17</v>
      </c>
      <c r="C26" s="14">
        <v>1.76</v>
      </c>
      <c r="D26" s="14">
        <v>0.79</v>
      </c>
      <c r="E26" s="15">
        <f t="shared" ref="E26:E39" si="1">(LOG(1-$E$23)/LOG(1-D26))*POWER(C26,-1)</f>
        <v>1.0906500918394286</v>
      </c>
      <c r="F26" s="15">
        <f t="shared" ref="F26:F53" si="2">POWER(E26,-1)</f>
        <v>0.91688434951071862</v>
      </c>
      <c r="G26" s="6">
        <f t="shared" ref="G26:G53" si="3">INT(F26*$F$23)</f>
        <v>83</v>
      </c>
      <c r="I26" s="19">
        <f>I25+1</f>
        <v>2</v>
      </c>
      <c r="J26" s="10" t="s">
        <v>5</v>
      </c>
      <c r="K26" s="10" t="s">
        <v>17</v>
      </c>
      <c r="L26" s="29">
        <v>1.76</v>
      </c>
      <c r="M26" s="29">
        <v>0.79</v>
      </c>
      <c r="N26" s="23">
        <v>1.0906500918394286</v>
      </c>
      <c r="O26" s="23">
        <v>0.91688434951071862</v>
      </c>
      <c r="P26" s="4">
        <v>83</v>
      </c>
      <c r="R26" s="19">
        <f t="shared" si="0"/>
        <v>2</v>
      </c>
      <c r="S26" s="10" t="s">
        <v>20</v>
      </c>
      <c r="T26" s="10" t="s">
        <v>18</v>
      </c>
      <c r="U26" s="29">
        <v>0.41</v>
      </c>
      <c r="V26" s="29">
        <v>0.53</v>
      </c>
      <c r="W26" s="23">
        <v>9.6774112907175791</v>
      </c>
      <c r="X26" s="23">
        <v>0.10333341944029849</v>
      </c>
      <c r="Y26" s="4">
        <v>9</v>
      </c>
    </row>
    <row r="27" spans="1:25">
      <c r="A27" s="14" t="s">
        <v>19</v>
      </c>
      <c r="B27" s="14" t="s">
        <v>8</v>
      </c>
      <c r="C27" s="14">
        <v>1.52</v>
      </c>
      <c r="D27" s="14">
        <v>0.83</v>
      </c>
      <c r="E27" s="15">
        <f t="shared" si="1"/>
        <v>1.112259875139203</v>
      </c>
      <c r="F27" s="15">
        <f t="shared" si="2"/>
        <v>0.89907046217490016</v>
      </c>
      <c r="G27" s="6">
        <f t="shared" si="3"/>
        <v>81</v>
      </c>
      <c r="I27" s="19">
        <f t="shared" ref="I27:I39" si="4">I26+1</f>
        <v>3</v>
      </c>
      <c r="J27" s="10" t="s">
        <v>19</v>
      </c>
      <c r="K27" s="10" t="s">
        <v>8</v>
      </c>
      <c r="L27" s="29">
        <v>1.52</v>
      </c>
      <c r="M27" s="29">
        <v>0.83</v>
      </c>
      <c r="N27" s="23">
        <v>1.112259875139203</v>
      </c>
      <c r="O27" s="23">
        <v>0.89907046217490016</v>
      </c>
      <c r="P27" s="4">
        <v>81</v>
      </c>
      <c r="R27" s="19">
        <f t="shared" si="0"/>
        <v>3</v>
      </c>
      <c r="S27" s="10" t="s">
        <v>20</v>
      </c>
      <c r="T27" s="10" t="s">
        <v>15</v>
      </c>
      <c r="U27" s="29">
        <v>0.45</v>
      </c>
      <c r="V27" s="29">
        <v>0.55000000000000004</v>
      </c>
      <c r="W27" s="23">
        <v>8.3370302648960433</v>
      </c>
      <c r="X27" s="23">
        <v>0.11994678779212388</v>
      </c>
      <c r="Y27" s="4">
        <v>10</v>
      </c>
    </row>
    <row r="28" spans="1:25">
      <c r="A28" s="14" t="s">
        <v>27</v>
      </c>
      <c r="B28" s="14" t="s">
        <v>19</v>
      </c>
      <c r="C28" s="14">
        <v>1.32</v>
      </c>
      <c r="D28" s="14">
        <v>0.81</v>
      </c>
      <c r="E28" s="15">
        <f t="shared" si="1"/>
        <v>1.366563196566424</v>
      </c>
      <c r="F28" s="15">
        <f t="shared" si="2"/>
        <v>0.73176271870379861</v>
      </c>
      <c r="G28" s="6">
        <f t="shared" si="3"/>
        <v>66</v>
      </c>
      <c r="I28" s="19">
        <f t="shared" si="4"/>
        <v>4</v>
      </c>
      <c r="J28" s="10" t="s">
        <v>27</v>
      </c>
      <c r="K28" s="10" t="s">
        <v>19</v>
      </c>
      <c r="L28" s="29">
        <v>1.32</v>
      </c>
      <c r="M28" s="29">
        <v>0.81</v>
      </c>
      <c r="N28" s="23">
        <v>1.366563196566424</v>
      </c>
      <c r="O28" s="23">
        <v>0.73176271870379861</v>
      </c>
      <c r="P28" s="4">
        <v>66</v>
      </c>
      <c r="R28" s="19">
        <f t="shared" si="0"/>
        <v>4</v>
      </c>
      <c r="S28" s="10" t="s">
        <v>18</v>
      </c>
      <c r="T28" s="10" t="s">
        <v>19</v>
      </c>
      <c r="U28" s="29">
        <v>0.45</v>
      </c>
      <c r="V28" s="29">
        <v>0.54</v>
      </c>
      <c r="W28" s="23">
        <v>8.5730019545251928</v>
      </c>
      <c r="X28" s="23">
        <v>0.11664525510485364</v>
      </c>
      <c r="Y28" s="4">
        <v>10</v>
      </c>
    </row>
    <row r="29" spans="1:25">
      <c r="A29" s="14" t="s">
        <v>5</v>
      </c>
      <c r="B29" s="14" t="s">
        <v>6</v>
      </c>
      <c r="C29" s="14">
        <v>1.1399999999999999</v>
      </c>
      <c r="D29" s="14">
        <v>0.84</v>
      </c>
      <c r="E29" s="15">
        <f t="shared" si="1"/>
        <v>1.4339528035517937</v>
      </c>
      <c r="F29" s="15">
        <f t="shared" si="2"/>
        <v>0.69737302198724738</v>
      </c>
      <c r="G29" s="6">
        <f t="shared" si="3"/>
        <v>63</v>
      </c>
      <c r="I29" s="19">
        <f t="shared" si="4"/>
        <v>5</v>
      </c>
      <c r="J29" s="10" t="s">
        <v>5</v>
      </c>
      <c r="K29" s="10" t="s">
        <v>6</v>
      </c>
      <c r="L29" s="29">
        <v>1.1399999999999999</v>
      </c>
      <c r="M29" s="29">
        <v>0.84</v>
      </c>
      <c r="N29" s="23">
        <v>1.4339528035517937</v>
      </c>
      <c r="O29" s="23">
        <v>0.69737302198724738</v>
      </c>
      <c r="P29" s="4">
        <v>63</v>
      </c>
      <c r="R29" s="19">
        <f t="shared" si="0"/>
        <v>5</v>
      </c>
      <c r="S29" s="10" t="s">
        <v>19</v>
      </c>
      <c r="T29" s="10" t="s">
        <v>20</v>
      </c>
      <c r="U29" s="29">
        <v>0.43</v>
      </c>
      <c r="V29" s="29">
        <v>0.55000000000000004</v>
      </c>
      <c r="W29" s="23">
        <v>8.7247991144260908</v>
      </c>
      <c r="X29" s="23">
        <v>0.11461581944580727</v>
      </c>
      <c r="Y29" s="4">
        <v>10</v>
      </c>
    </row>
    <row r="30" spans="1:25">
      <c r="A30" s="14" t="s">
        <v>18</v>
      </c>
      <c r="B30" s="14" t="s">
        <v>8</v>
      </c>
      <c r="C30" s="14">
        <v>1.24</v>
      </c>
      <c r="D30" s="14">
        <v>0.81</v>
      </c>
      <c r="E30" s="15">
        <f t="shared" si="1"/>
        <v>1.4547285640868386</v>
      </c>
      <c r="F30" s="15">
        <f t="shared" si="2"/>
        <v>0.68741346302478046</v>
      </c>
      <c r="G30" s="6">
        <f t="shared" si="3"/>
        <v>62</v>
      </c>
      <c r="I30" s="19">
        <f t="shared" si="4"/>
        <v>6</v>
      </c>
      <c r="J30" s="10" t="s">
        <v>18</v>
      </c>
      <c r="K30" s="10" t="s">
        <v>8</v>
      </c>
      <c r="L30" s="29">
        <v>1.24</v>
      </c>
      <c r="M30" s="29">
        <v>0.81</v>
      </c>
      <c r="N30" s="23">
        <v>1.4547285640868386</v>
      </c>
      <c r="O30" s="23">
        <v>0.68741346302478046</v>
      </c>
      <c r="P30" s="4">
        <v>62</v>
      </c>
      <c r="R30" s="19">
        <f t="shared" si="0"/>
        <v>6</v>
      </c>
      <c r="S30" s="10" t="s">
        <v>14</v>
      </c>
      <c r="T30" s="10" t="s">
        <v>12</v>
      </c>
      <c r="U30" s="29">
        <v>0.46</v>
      </c>
      <c r="V30" s="29">
        <v>0.56999999999999995</v>
      </c>
      <c r="W30" s="23">
        <v>7.7164602080913651</v>
      </c>
      <c r="X30" s="23">
        <v>0.12959310007863645</v>
      </c>
      <c r="Y30" s="4">
        <v>11</v>
      </c>
    </row>
    <row r="31" spans="1:25">
      <c r="A31" s="14" t="s">
        <v>5</v>
      </c>
      <c r="B31" s="14" t="s">
        <v>27</v>
      </c>
      <c r="C31" s="14">
        <v>1.27</v>
      </c>
      <c r="D31" s="14">
        <v>0.78</v>
      </c>
      <c r="E31" s="15">
        <f t="shared" si="1"/>
        <v>1.5578899052249249</v>
      </c>
      <c r="F31" s="15">
        <f t="shared" si="2"/>
        <v>0.64189388264610525</v>
      </c>
      <c r="G31" s="6">
        <f t="shared" si="3"/>
        <v>58</v>
      </c>
      <c r="I31" s="19">
        <f t="shared" si="4"/>
        <v>7</v>
      </c>
      <c r="J31" s="10" t="s">
        <v>5</v>
      </c>
      <c r="K31" s="10" t="s">
        <v>27</v>
      </c>
      <c r="L31" s="29">
        <v>1.27</v>
      </c>
      <c r="M31" s="29">
        <v>0.78</v>
      </c>
      <c r="N31" s="23">
        <v>1.5578899052249249</v>
      </c>
      <c r="O31" s="23">
        <v>0.64189388264610525</v>
      </c>
      <c r="P31" s="4">
        <v>58</v>
      </c>
      <c r="R31" s="19">
        <f t="shared" si="0"/>
        <v>7</v>
      </c>
      <c r="S31" s="10" t="s">
        <v>21</v>
      </c>
      <c r="T31" s="10" t="s">
        <v>18</v>
      </c>
      <c r="U31" s="29">
        <v>0.46</v>
      </c>
      <c r="V31" s="29">
        <v>0.56000000000000005</v>
      </c>
      <c r="W31" s="23">
        <v>7.9325404820233452</v>
      </c>
      <c r="X31" s="23">
        <v>0.1260630188104544</v>
      </c>
      <c r="Y31" s="4">
        <v>11</v>
      </c>
    </row>
    <row r="32" spans="1:25">
      <c r="A32" s="14" t="s">
        <v>6</v>
      </c>
      <c r="B32" s="14" t="s">
        <v>17</v>
      </c>
      <c r="C32" s="14">
        <v>1.03</v>
      </c>
      <c r="D32" s="14">
        <v>0.83</v>
      </c>
      <c r="E32" s="15">
        <f t="shared" si="1"/>
        <v>1.6413932137976588</v>
      </c>
      <c r="F32" s="15">
        <f t="shared" si="2"/>
        <v>0.60923853686851792</v>
      </c>
      <c r="G32" s="6">
        <f t="shared" si="3"/>
        <v>55</v>
      </c>
      <c r="I32" s="19">
        <f t="shared" si="4"/>
        <v>8</v>
      </c>
      <c r="J32" s="10" t="s">
        <v>6</v>
      </c>
      <c r="K32" s="10" t="s">
        <v>17</v>
      </c>
      <c r="L32" s="29">
        <v>1.03</v>
      </c>
      <c r="M32" s="29">
        <v>0.83</v>
      </c>
      <c r="N32" s="23">
        <v>1.6413932137976588</v>
      </c>
      <c r="O32" s="23">
        <v>0.60923853686851792</v>
      </c>
      <c r="P32" s="4">
        <v>55</v>
      </c>
      <c r="R32" s="19">
        <f t="shared" si="0"/>
        <v>8</v>
      </c>
      <c r="S32" s="10" t="s">
        <v>16</v>
      </c>
      <c r="T32" s="10" t="s">
        <v>7</v>
      </c>
      <c r="U32" s="29">
        <v>0.46</v>
      </c>
      <c r="V32" s="29">
        <v>0.55000000000000004</v>
      </c>
      <c r="W32" s="23">
        <v>8.1557904765287361</v>
      </c>
      <c r="X32" s="23">
        <v>0.12261227196528221</v>
      </c>
      <c r="Y32" s="4">
        <v>11</v>
      </c>
    </row>
    <row r="33" spans="1:25">
      <c r="A33" s="14" t="s">
        <v>17</v>
      </c>
      <c r="B33" s="14" t="s">
        <v>27</v>
      </c>
      <c r="C33" s="14">
        <v>0.98</v>
      </c>
      <c r="D33" s="14">
        <v>0.84</v>
      </c>
      <c r="E33" s="15">
        <f t="shared" si="1"/>
        <v>1.6680675469888213</v>
      </c>
      <c r="F33" s="15">
        <f t="shared" si="2"/>
        <v>0.59949610662061614</v>
      </c>
      <c r="G33" s="6">
        <f t="shared" si="3"/>
        <v>54</v>
      </c>
      <c r="I33" s="19">
        <f t="shared" si="4"/>
        <v>9</v>
      </c>
      <c r="J33" s="10" t="s">
        <v>17</v>
      </c>
      <c r="K33" s="10" t="s">
        <v>27</v>
      </c>
      <c r="L33" s="29">
        <v>0.98</v>
      </c>
      <c r="M33" s="29">
        <v>0.84</v>
      </c>
      <c r="N33" s="23">
        <v>1.6680675469888213</v>
      </c>
      <c r="O33" s="23">
        <v>0.59949610662061614</v>
      </c>
      <c r="P33" s="4">
        <v>54</v>
      </c>
      <c r="R33" s="19">
        <f t="shared" si="0"/>
        <v>9</v>
      </c>
      <c r="S33" s="10" t="s">
        <v>13</v>
      </c>
      <c r="T33" s="10" t="s">
        <v>12</v>
      </c>
      <c r="U33" s="29">
        <v>0.47</v>
      </c>
      <c r="V33" s="29">
        <v>0.59</v>
      </c>
      <c r="W33" s="23">
        <v>7.1488469036815756</v>
      </c>
      <c r="X33" s="23">
        <v>0.13988269905248793</v>
      </c>
      <c r="Y33" s="4">
        <v>12</v>
      </c>
    </row>
    <row r="34" spans="1:25">
      <c r="A34" s="14" t="s">
        <v>20</v>
      </c>
      <c r="B34" s="14" t="s">
        <v>16</v>
      </c>
      <c r="C34" s="14">
        <v>0.91</v>
      </c>
      <c r="D34" s="14">
        <v>0.79</v>
      </c>
      <c r="E34" s="15">
        <f t="shared" si="1"/>
        <v>2.1093891886125209</v>
      </c>
      <c r="F34" s="15">
        <f t="shared" si="2"/>
        <v>0.47407088525838298</v>
      </c>
      <c r="G34" s="6">
        <f t="shared" si="3"/>
        <v>42</v>
      </c>
      <c r="I34" s="19">
        <f t="shared" si="4"/>
        <v>10</v>
      </c>
      <c r="J34" s="10" t="s">
        <v>20</v>
      </c>
      <c r="K34" s="10" t="s">
        <v>16</v>
      </c>
      <c r="L34" s="29">
        <v>0.91</v>
      </c>
      <c r="M34" s="29">
        <v>0.79</v>
      </c>
      <c r="N34" s="23">
        <v>2.1093891886125209</v>
      </c>
      <c r="O34" s="23">
        <v>0.47407088525838298</v>
      </c>
      <c r="P34" s="4">
        <v>42</v>
      </c>
      <c r="R34" s="19">
        <f t="shared" si="0"/>
        <v>10</v>
      </c>
      <c r="S34" s="10" t="s">
        <v>21</v>
      </c>
      <c r="T34" s="10" t="s">
        <v>8</v>
      </c>
      <c r="U34" s="29">
        <v>0.51</v>
      </c>
      <c r="V34" s="29">
        <v>0.59</v>
      </c>
      <c r="W34" s="23">
        <v>6.5881530288830206</v>
      </c>
      <c r="X34" s="23">
        <v>0.15178760961014648</v>
      </c>
      <c r="Y34" s="4">
        <v>13</v>
      </c>
    </row>
    <row r="35" spans="1:25">
      <c r="A35" s="14" t="s">
        <v>5</v>
      </c>
      <c r="B35" s="14" t="s">
        <v>16</v>
      </c>
      <c r="C35" s="14">
        <v>0.87</v>
      </c>
      <c r="D35" s="14">
        <v>0.75</v>
      </c>
      <c r="E35" s="15">
        <f t="shared" si="1"/>
        <v>2.4838667211996324</v>
      </c>
      <c r="F35" s="15">
        <f t="shared" si="2"/>
        <v>0.40259809089798115</v>
      </c>
      <c r="G35" s="6">
        <f t="shared" si="3"/>
        <v>36</v>
      </c>
      <c r="I35" s="19">
        <f t="shared" si="4"/>
        <v>11</v>
      </c>
      <c r="J35" s="10" t="s">
        <v>5</v>
      </c>
      <c r="K35" s="10" t="s">
        <v>16</v>
      </c>
      <c r="L35" s="29">
        <v>0.87</v>
      </c>
      <c r="M35" s="29">
        <v>0.75</v>
      </c>
      <c r="N35" s="23">
        <v>2.4838667211996324</v>
      </c>
      <c r="O35" s="23">
        <v>0.40259809089798115</v>
      </c>
      <c r="P35" s="4">
        <v>36</v>
      </c>
      <c r="R35" s="19">
        <f t="shared" si="0"/>
        <v>11</v>
      </c>
      <c r="S35" s="10" t="s">
        <v>12</v>
      </c>
      <c r="T35" s="10" t="s">
        <v>16</v>
      </c>
      <c r="U35" s="29">
        <v>0.49</v>
      </c>
      <c r="V35" s="29">
        <v>0.6</v>
      </c>
      <c r="W35" s="23">
        <v>6.6722701879552844</v>
      </c>
      <c r="X35" s="23">
        <v>0.14987402665515404</v>
      </c>
      <c r="Y35" s="4">
        <v>13</v>
      </c>
    </row>
    <row r="36" spans="1:25">
      <c r="A36" s="14" t="s">
        <v>18</v>
      </c>
      <c r="B36" s="14" t="s">
        <v>7</v>
      </c>
      <c r="C36" s="14">
        <v>0.9</v>
      </c>
      <c r="D36" s="14">
        <v>0.68</v>
      </c>
      <c r="E36" s="15">
        <f t="shared" si="1"/>
        <v>2.921266688365673</v>
      </c>
      <c r="F36" s="15">
        <f t="shared" si="2"/>
        <v>0.34231725709351729</v>
      </c>
      <c r="G36" s="6">
        <f t="shared" si="3"/>
        <v>31</v>
      </c>
      <c r="I36" s="19">
        <f t="shared" si="4"/>
        <v>12</v>
      </c>
      <c r="J36" s="10" t="s">
        <v>18</v>
      </c>
      <c r="K36" s="10" t="s">
        <v>7</v>
      </c>
      <c r="L36" s="29">
        <v>0.9</v>
      </c>
      <c r="M36" s="29">
        <v>0.68</v>
      </c>
      <c r="N36" s="23">
        <v>2.921266688365673</v>
      </c>
      <c r="O36" s="23">
        <v>0.34231725709351729</v>
      </c>
      <c r="P36" s="4">
        <v>31</v>
      </c>
      <c r="R36" s="19">
        <f t="shared" si="0"/>
        <v>12</v>
      </c>
      <c r="S36" s="10" t="s">
        <v>7</v>
      </c>
      <c r="T36" s="10" t="s">
        <v>18</v>
      </c>
      <c r="U36" s="29">
        <v>0.54</v>
      </c>
      <c r="V36" s="29">
        <v>0.62</v>
      </c>
      <c r="W36" s="23">
        <v>5.7335096568996304</v>
      </c>
      <c r="X36" s="23">
        <v>0.17441324072710213</v>
      </c>
      <c r="Y36" s="4">
        <v>15</v>
      </c>
    </row>
    <row r="37" spans="1:25">
      <c r="A37" s="14" t="s">
        <v>12</v>
      </c>
      <c r="B37" s="14" t="s">
        <v>17</v>
      </c>
      <c r="C37" s="14">
        <v>0.84</v>
      </c>
      <c r="D37" s="14">
        <v>0.69</v>
      </c>
      <c r="E37" s="15">
        <f t="shared" si="1"/>
        <v>3.0450817686323797</v>
      </c>
      <c r="F37" s="15">
        <f t="shared" si="2"/>
        <v>0.32839840634201567</v>
      </c>
      <c r="G37" s="6">
        <f t="shared" si="3"/>
        <v>29</v>
      </c>
      <c r="I37" s="19">
        <f t="shared" si="4"/>
        <v>13</v>
      </c>
      <c r="J37" s="10" t="s">
        <v>12</v>
      </c>
      <c r="K37" s="10" t="s">
        <v>17</v>
      </c>
      <c r="L37" s="29">
        <v>0.84</v>
      </c>
      <c r="M37" s="29">
        <v>0.69</v>
      </c>
      <c r="N37" s="23">
        <v>3.0450817686323797</v>
      </c>
      <c r="O37" s="23">
        <v>0.32839840634201567</v>
      </c>
      <c r="P37" s="4">
        <v>29</v>
      </c>
      <c r="R37" s="19">
        <f t="shared" si="0"/>
        <v>13</v>
      </c>
      <c r="S37" s="10" t="s">
        <v>8</v>
      </c>
      <c r="T37" s="10" t="s">
        <v>17</v>
      </c>
      <c r="U37" s="29">
        <v>0.55000000000000004</v>
      </c>
      <c r="V37" s="29">
        <v>0.61</v>
      </c>
      <c r="W37" s="23">
        <v>5.7845545376374545</v>
      </c>
      <c r="X37" s="23">
        <v>0.17287415884722959</v>
      </c>
      <c r="Y37" s="4">
        <v>15</v>
      </c>
    </row>
    <row r="38" spans="1:25">
      <c r="A38" s="14" t="s">
        <v>13</v>
      </c>
      <c r="B38" s="14" t="s">
        <v>14</v>
      </c>
      <c r="C38" s="14">
        <v>0.76</v>
      </c>
      <c r="D38" s="14">
        <v>0.66</v>
      </c>
      <c r="E38" s="15">
        <f t="shared" si="1"/>
        <v>3.6537983785811226</v>
      </c>
      <c r="F38" s="15">
        <f t="shared" si="2"/>
        <v>0.27368778908603308</v>
      </c>
      <c r="G38" s="6">
        <f t="shared" si="3"/>
        <v>24</v>
      </c>
      <c r="I38" s="19">
        <f t="shared" si="4"/>
        <v>14</v>
      </c>
      <c r="J38" s="10" t="s">
        <v>13</v>
      </c>
      <c r="K38" s="10" t="s">
        <v>14</v>
      </c>
      <c r="L38" s="29">
        <v>0.76</v>
      </c>
      <c r="M38" s="29">
        <v>0.66</v>
      </c>
      <c r="N38" s="23">
        <v>3.6537983785811226</v>
      </c>
      <c r="O38" s="23">
        <v>0.27368778908603308</v>
      </c>
      <c r="P38" s="4">
        <v>24</v>
      </c>
      <c r="R38" s="19">
        <f t="shared" si="0"/>
        <v>14</v>
      </c>
      <c r="S38" s="10" t="s">
        <v>27</v>
      </c>
      <c r="T38" s="10" t="s">
        <v>21</v>
      </c>
      <c r="U38" s="29">
        <v>0.55000000000000004</v>
      </c>
      <c r="V38" s="29">
        <v>0.62</v>
      </c>
      <c r="W38" s="23">
        <v>5.6292640267741829</v>
      </c>
      <c r="X38" s="23">
        <v>0.17764311555538179</v>
      </c>
      <c r="Y38" s="4">
        <v>16</v>
      </c>
    </row>
    <row r="39" spans="1:25">
      <c r="A39" s="14" t="s">
        <v>15</v>
      </c>
      <c r="B39" s="14" t="s">
        <v>13</v>
      </c>
      <c r="C39" s="14">
        <v>0.57999999999999996</v>
      </c>
      <c r="D39" s="14">
        <v>0.71</v>
      </c>
      <c r="E39" s="15">
        <f t="shared" si="1"/>
        <v>4.1725201099907565</v>
      </c>
      <c r="F39" s="15">
        <f t="shared" si="2"/>
        <v>0.23966331464900126</v>
      </c>
      <c r="G39" s="6">
        <f t="shared" si="3"/>
        <v>21</v>
      </c>
      <c r="I39" s="19">
        <f t="shared" si="4"/>
        <v>15</v>
      </c>
      <c r="J39" s="10" t="s">
        <v>15</v>
      </c>
      <c r="K39" s="10" t="s">
        <v>13</v>
      </c>
      <c r="L39" s="29">
        <v>0.57999999999999996</v>
      </c>
      <c r="M39" s="29">
        <v>0.71</v>
      </c>
      <c r="N39" s="23">
        <v>4.1725201099907565</v>
      </c>
      <c r="O39" s="23">
        <v>0.23966331464900126</v>
      </c>
      <c r="P39" s="4">
        <v>21</v>
      </c>
      <c r="R39" s="19">
        <f t="shared" si="0"/>
        <v>15</v>
      </c>
      <c r="S39" s="10" t="s">
        <v>5</v>
      </c>
      <c r="T39" s="10" t="s">
        <v>15</v>
      </c>
      <c r="U39" s="29">
        <v>0.56000000000000005</v>
      </c>
      <c r="V39" s="29">
        <v>0.64</v>
      </c>
      <c r="W39" s="23">
        <v>5.2361526792862234</v>
      </c>
      <c r="X39" s="23">
        <v>0.1909799162190047</v>
      </c>
      <c r="Y39" s="4">
        <v>17</v>
      </c>
    </row>
    <row r="40" spans="1:25">
      <c r="A40" s="14" t="s">
        <v>5</v>
      </c>
      <c r="B40" s="14" t="s">
        <v>15</v>
      </c>
      <c r="C40" s="14">
        <v>0.56000000000000005</v>
      </c>
      <c r="D40" s="14">
        <v>0.64</v>
      </c>
      <c r="E40" s="15">
        <f t="shared" ref="E40:E53" si="5">(LOG(1-$E$23)/LOG(1-D40))*POWER(C40,-1)</f>
        <v>5.2361526792862234</v>
      </c>
      <c r="F40" s="15">
        <f t="shared" si="2"/>
        <v>0.1909799162190047</v>
      </c>
      <c r="G40" s="6">
        <f t="shared" si="3"/>
        <v>17</v>
      </c>
      <c r="I40" s="17">
        <f>I39+1</f>
        <v>16</v>
      </c>
      <c r="J40" t="s">
        <v>5</v>
      </c>
      <c r="K40" t="s">
        <v>15</v>
      </c>
      <c r="L40" s="25">
        <v>0.56000000000000005</v>
      </c>
      <c r="M40" s="25">
        <v>0.64</v>
      </c>
      <c r="N40" s="30">
        <v>5.2361526792862234</v>
      </c>
      <c r="O40" s="30">
        <v>0.1909799162190047</v>
      </c>
      <c r="P40" s="6">
        <v>17</v>
      </c>
      <c r="R40" s="17">
        <f t="shared" si="0"/>
        <v>16</v>
      </c>
      <c r="S40" t="s">
        <v>15</v>
      </c>
      <c r="T40" t="s">
        <v>13</v>
      </c>
      <c r="U40" s="25">
        <v>0.57999999999999996</v>
      </c>
      <c r="V40" s="25">
        <v>0.71</v>
      </c>
      <c r="W40" s="30">
        <v>4.1725201099907565</v>
      </c>
      <c r="X40" s="30">
        <v>0.23966331464900126</v>
      </c>
      <c r="Y40" s="6">
        <v>21</v>
      </c>
    </row>
    <row r="41" spans="1:25">
      <c r="A41" s="14" t="s">
        <v>27</v>
      </c>
      <c r="B41" s="14" t="s">
        <v>21</v>
      </c>
      <c r="C41" s="14">
        <v>0.55000000000000004</v>
      </c>
      <c r="D41" s="14">
        <v>0.62</v>
      </c>
      <c r="E41" s="15">
        <f t="shared" si="5"/>
        <v>5.6292640267741829</v>
      </c>
      <c r="F41" s="15">
        <f t="shared" si="2"/>
        <v>0.17764311555538179</v>
      </c>
      <c r="G41" s="6">
        <f t="shared" si="3"/>
        <v>16</v>
      </c>
      <c r="I41" s="17">
        <f t="shared" ref="I41:I54" si="6">I40+1</f>
        <v>17</v>
      </c>
      <c r="J41" t="s">
        <v>27</v>
      </c>
      <c r="K41" t="s">
        <v>21</v>
      </c>
      <c r="L41" s="25">
        <v>0.55000000000000004</v>
      </c>
      <c r="M41" s="25">
        <v>0.62</v>
      </c>
      <c r="N41" s="30">
        <v>5.6292640267741829</v>
      </c>
      <c r="O41" s="30">
        <v>0.17764311555538179</v>
      </c>
      <c r="P41" s="6">
        <v>16</v>
      </c>
      <c r="R41" s="17">
        <f t="shared" si="0"/>
        <v>17</v>
      </c>
      <c r="S41" t="s">
        <v>13</v>
      </c>
      <c r="T41" t="s">
        <v>14</v>
      </c>
      <c r="U41" s="25">
        <v>0.76</v>
      </c>
      <c r="V41" s="25">
        <v>0.66</v>
      </c>
      <c r="W41" s="30">
        <v>3.6537983785811226</v>
      </c>
      <c r="X41" s="30">
        <v>0.27368778908603308</v>
      </c>
      <c r="Y41" s="6">
        <v>24</v>
      </c>
    </row>
    <row r="42" spans="1:25">
      <c r="A42" s="14" t="s">
        <v>7</v>
      </c>
      <c r="B42" s="14" t="s">
        <v>18</v>
      </c>
      <c r="C42" s="14">
        <v>0.54</v>
      </c>
      <c r="D42" s="14">
        <v>0.62</v>
      </c>
      <c r="E42" s="15">
        <f t="shared" si="5"/>
        <v>5.7335096568996304</v>
      </c>
      <c r="F42" s="15">
        <f t="shared" si="2"/>
        <v>0.17441324072710213</v>
      </c>
      <c r="G42" s="6">
        <f t="shared" si="3"/>
        <v>15</v>
      </c>
      <c r="I42" s="17">
        <f t="shared" si="6"/>
        <v>18</v>
      </c>
      <c r="J42" t="s">
        <v>7</v>
      </c>
      <c r="K42" t="s">
        <v>18</v>
      </c>
      <c r="L42" s="25">
        <v>0.54</v>
      </c>
      <c r="M42" s="25">
        <v>0.62</v>
      </c>
      <c r="N42" s="30">
        <v>5.7335096568996304</v>
      </c>
      <c r="O42" s="30">
        <v>0.17441324072710213</v>
      </c>
      <c r="P42" s="6">
        <v>15</v>
      </c>
      <c r="R42" s="17">
        <f t="shared" si="0"/>
        <v>18</v>
      </c>
      <c r="S42" t="s">
        <v>12</v>
      </c>
      <c r="T42" t="s">
        <v>17</v>
      </c>
      <c r="U42" s="25">
        <v>0.84</v>
      </c>
      <c r="V42" s="25">
        <v>0.69</v>
      </c>
      <c r="W42" s="30">
        <v>3.0450817686323797</v>
      </c>
      <c r="X42" s="30">
        <v>0.32839840634201567</v>
      </c>
      <c r="Y42" s="6">
        <v>29</v>
      </c>
    </row>
    <row r="43" spans="1:25">
      <c r="A43" s="14" t="s">
        <v>8</v>
      </c>
      <c r="B43" s="14" t="s">
        <v>17</v>
      </c>
      <c r="C43" s="14">
        <v>0.55000000000000004</v>
      </c>
      <c r="D43" s="14">
        <v>0.61</v>
      </c>
      <c r="E43" s="15">
        <f t="shared" si="5"/>
        <v>5.7845545376374545</v>
      </c>
      <c r="F43" s="15">
        <f t="shared" si="2"/>
        <v>0.17287415884722959</v>
      </c>
      <c r="G43" s="6">
        <f t="shared" si="3"/>
        <v>15</v>
      </c>
      <c r="I43" s="17">
        <f t="shared" si="6"/>
        <v>19</v>
      </c>
      <c r="J43" t="s">
        <v>8</v>
      </c>
      <c r="K43" t="s">
        <v>17</v>
      </c>
      <c r="L43" s="25">
        <v>0.55000000000000004</v>
      </c>
      <c r="M43" s="25">
        <v>0.61</v>
      </c>
      <c r="N43" s="30">
        <v>5.7845545376374545</v>
      </c>
      <c r="O43" s="30">
        <v>0.17287415884722959</v>
      </c>
      <c r="P43" s="6">
        <v>15</v>
      </c>
      <c r="R43" s="17">
        <f t="shared" si="0"/>
        <v>19</v>
      </c>
      <c r="S43" t="s">
        <v>18</v>
      </c>
      <c r="T43" t="s">
        <v>7</v>
      </c>
      <c r="U43" s="25">
        <v>0.9</v>
      </c>
      <c r="V43" s="25">
        <v>0.68</v>
      </c>
      <c r="W43" s="30">
        <v>2.921266688365673</v>
      </c>
      <c r="X43" s="30">
        <v>0.34231725709351729</v>
      </c>
      <c r="Y43" s="6">
        <v>31</v>
      </c>
    </row>
    <row r="44" spans="1:25">
      <c r="A44" s="14" t="s">
        <v>21</v>
      </c>
      <c r="B44" s="14" t="s">
        <v>8</v>
      </c>
      <c r="C44" s="14">
        <v>0.51</v>
      </c>
      <c r="D44" s="14">
        <v>0.59</v>
      </c>
      <c r="E44" s="15">
        <f t="shared" si="5"/>
        <v>6.5881530288830206</v>
      </c>
      <c r="F44" s="15">
        <f t="shared" si="2"/>
        <v>0.15178760961014648</v>
      </c>
      <c r="G44" s="6">
        <f t="shared" si="3"/>
        <v>13</v>
      </c>
      <c r="I44" s="17">
        <f t="shared" si="6"/>
        <v>20</v>
      </c>
      <c r="J44" t="s">
        <v>21</v>
      </c>
      <c r="K44" t="s">
        <v>8</v>
      </c>
      <c r="L44" s="25">
        <v>0.51</v>
      </c>
      <c r="M44" s="25">
        <v>0.59</v>
      </c>
      <c r="N44" s="30">
        <v>6.5881530288830206</v>
      </c>
      <c r="O44" s="30">
        <v>0.15178760961014648</v>
      </c>
      <c r="P44" s="6">
        <v>13</v>
      </c>
      <c r="R44" s="17">
        <f t="shared" si="0"/>
        <v>20</v>
      </c>
      <c r="S44" t="s">
        <v>5</v>
      </c>
      <c r="T44" t="s">
        <v>16</v>
      </c>
      <c r="U44" s="25">
        <v>0.87</v>
      </c>
      <c r="V44" s="25">
        <v>0.75</v>
      </c>
      <c r="W44" s="30">
        <v>2.4838667211996324</v>
      </c>
      <c r="X44" s="30">
        <v>0.40259809089798115</v>
      </c>
      <c r="Y44" s="6">
        <v>36</v>
      </c>
    </row>
    <row r="45" spans="1:25">
      <c r="A45" s="14" t="s">
        <v>12</v>
      </c>
      <c r="B45" s="14" t="s">
        <v>16</v>
      </c>
      <c r="C45" s="14">
        <v>0.49</v>
      </c>
      <c r="D45" s="14">
        <v>0.6</v>
      </c>
      <c r="E45" s="15">
        <f t="shared" si="5"/>
        <v>6.6722701879552844</v>
      </c>
      <c r="F45" s="15">
        <f t="shared" si="2"/>
        <v>0.14987402665515404</v>
      </c>
      <c r="G45" s="6">
        <f t="shared" si="3"/>
        <v>13</v>
      </c>
      <c r="I45" s="17">
        <f t="shared" si="6"/>
        <v>21</v>
      </c>
      <c r="J45" t="s">
        <v>12</v>
      </c>
      <c r="K45" t="s">
        <v>16</v>
      </c>
      <c r="L45" s="25">
        <v>0.49</v>
      </c>
      <c r="M45" s="25">
        <v>0.6</v>
      </c>
      <c r="N45" s="30">
        <v>6.6722701879552844</v>
      </c>
      <c r="O45" s="30">
        <v>0.14987402665515404</v>
      </c>
      <c r="P45" s="6">
        <v>13</v>
      </c>
      <c r="R45" s="17">
        <f t="shared" si="0"/>
        <v>21</v>
      </c>
      <c r="S45" t="s">
        <v>20</v>
      </c>
      <c r="T45" t="s">
        <v>16</v>
      </c>
      <c r="U45" s="25">
        <v>0.91</v>
      </c>
      <c r="V45" s="25">
        <v>0.79</v>
      </c>
      <c r="W45" s="30">
        <v>2.1093891886125209</v>
      </c>
      <c r="X45" s="30">
        <v>0.47407088525838298</v>
      </c>
      <c r="Y45" s="6">
        <v>42</v>
      </c>
    </row>
    <row r="46" spans="1:25">
      <c r="A46" s="14" t="s">
        <v>13</v>
      </c>
      <c r="B46" s="14" t="s">
        <v>12</v>
      </c>
      <c r="C46" s="14">
        <v>0.47</v>
      </c>
      <c r="D46" s="14">
        <v>0.59</v>
      </c>
      <c r="E46" s="15">
        <f t="shared" si="5"/>
        <v>7.1488469036815756</v>
      </c>
      <c r="F46" s="15">
        <f t="shared" si="2"/>
        <v>0.13988269905248793</v>
      </c>
      <c r="G46" s="6">
        <f t="shared" si="3"/>
        <v>12</v>
      </c>
      <c r="I46" s="17">
        <f t="shared" si="6"/>
        <v>22</v>
      </c>
      <c r="J46" t="s">
        <v>13</v>
      </c>
      <c r="K46" t="s">
        <v>12</v>
      </c>
      <c r="L46" s="25">
        <v>0.47</v>
      </c>
      <c r="M46" s="25">
        <v>0.59</v>
      </c>
      <c r="N46" s="30">
        <v>7.1488469036815756</v>
      </c>
      <c r="O46" s="30">
        <v>0.13988269905248793</v>
      </c>
      <c r="P46" s="6">
        <v>12</v>
      </c>
      <c r="R46" s="17">
        <f t="shared" si="0"/>
        <v>22</v>
      </c>
      <c r="S46" t="s">
        <v>17</v>
      </c>
      <c r="T46" t="s">
        <v>27</v>
      </c>
      <c r="U46" s="25">
        <v>0.98</v>
      </c>
      <c r="V46" s="25">
        <v>0.84</v>
      </c>
      <c r="W46" s="30">
        <v>1.6680675469888213</v>
      </c>
      <c r="X46" s="30">
        <v>0.59949610662061614</v>
      </c>
      <c r="Y46" s="6">
        <v>54</v>
      </c>
    </row>
    <row r="47" spans="1:25">
      <c r="A47" s="14" t="s">
        <v>14</v>
      </c>
      <c r="B47" s="14" t="s">
        <v>12</v>
      </c>
      <c r="C47" s="14">
        <v>0.46</v>
      </c>
      <c r="D47" s="14">
        <v>0.56999999999999995</v>
      </c>
      <c r="E47" s="15">
        <f t="shared" si="5"/>
        <v>7.7164602080913651</v>
      </c>
      <c r="F47" s="15">
        <f t="shared" si="2"/>
        <v>0.12959310007863645</v>
      </c>
      <c r="G47" s="6">
        <f t="shared" si="3"/>
        <v>11</v>
      </c>
      <c r="I47" s="17">
        <f t="shared" si="6"/>
        <v>23</v>
      </c>
      <c r="J47" t="s">
        <v>14</v>
      </c>
      <c r="K47" t="s">
        <v>12</v>
      </c>
      <c r="L47" s="25">
        <v>0.46</v>
      </c>
      <c r="M47" s="25">
        <v>0.56999999999999995</v>
      </c>
      <c r="N47" s="30">
        <v>7.7164602080913651</v>
      </c>
      <c r="O47" s="30">
        <v>0.12959310007863645</v>
      </c>
      <c r="P47" s="6">
        <v>11</v>
      </c>
      <c r="R47" s="17">
        <f t="shared" si="0"/>
        <v>23</v>
      </c>
      <c r="S47" t="s">
        <v>6</v>
      </c>
      <c r="T47" t="s">
        <v>17</v>
      </c>
      <c r="U47" s="25">
        <v>1.03</v>
      </c>
      <c r="V47" s="25">
        <v>0.83</v>
      </c>
      <c r="W47" s="30">
        <v>1.6413932137976588</v>
      </c>
      <c r="X47" s="30">
        <v>0.60923853686851792</v>
      </c>
      <c r="Y47" s="6">
        <v>55</v>
      </c>
    </row>
    <row r="48" spans="1:25">
      <c r="A48" s="14" t="s">
        <v>21</v>
      </c>
      <c r="B48" s="14" t="s">
        <v>18</v>
      </c>
      <c r="C48" s="14">
        <v>0.46</v>
      </c>
      <c r="D48" s="14">
        <v>0.56000000000000005</v>
      </c>
      <c r="E48" s="15">
        <f t="shared" si="5"/>
        <v>7.9325404820233452</v>
      </c>
      <c r="F48" s="15">
        <f t="shared" si="2"/>
        <v>0.1260630188104544</v>
      </c>
      <c r="G48" s="6">
        <f t="shared" si="3"/>
        <v>11</v>
      </c>
      <c r="I48" s="17">
        <f t="shared" si="6"/>
        <v>24</v>
      </c>
      <c r="J48" t="s">
        <v>21</v>
      </c>
      <c r="K48" t="s">
        <v>18</v>
      </c>
      <c r="L48" s="24">
        <v>0.46</v>
      </c>
      <c r="M48" s="24">
        <v>0.56000000000000005</v>
      </c>
      <c r="N48" s="31">
        <v>7.9325404820233452</v>
      </c>
      <c r="O48" s="31">
        <v>0.1260630188104544</v>
      </c>
      <c r="P48" s="6">
        <v>11</v>
      </c>
      <c r="R48" s="17">
        <f t="shared" si="0"/>
        <v>24</v>
      </c>
      <c r="S48" t="s">
        <v>5</v>
      </c>
      <c r="T48" t="s">
        <v>27</v>
      </c>
      <c r="U48" s="24">
        <v>1.27</v>
      </c>
      <c r="V48" s="24">
        <v>0.78</v>
      </c>
      <c r="W48" s="31">
        <v>1.5578899052249249</v>
      </c>
      <c r="X48" s="31">
        <v>0.64189388264610525</v>
      </c>
      <c r="Y48" s="6">
        <v>58</v>
      </c>
    </row>
    <row r="49" spans="1:25">
      <c r="A49" s="14" t="s">
        <v>16</v>
      </c>
      <c r="B49" s="14" t="s">
        <v>7</v>
      </c>
      <c r="C49" s="14">
        <v>0.46</v>
      </c>
      <c r="D49" s="14">
        <v>0.55000000000000004</v>
      </c>
      <c r="E49" s="15">
        <f t="shared" si="5"/>
        <v>8.1557904765287361</v>
      </c>
      <c r="F49" s="15">
        <f t="shared" si="2"/>
        <v>0.12261227196528221</v>
      </c>
      <c r="G49" s="6">
        <f t="shared" si="3"/>
        <v>11</v>
      </c>
      <c r="I49" s="17">
        <f t="shared" si="6"/>
        <v>25</v>
      </c>
      <c r="J49" t="s">
        <v>16</v>
      </c>
      <c r="K49" t="s">
        <v>7</v>
      </c>
      <c r="L49" s="24">
        <v>0.46</v>
      </c>
      <c r="M49" s="24">
        <v>0.55000000000000004</v>
      </c>
      <c r="N49" s="31">
        <v>8.1557904765287361</v>
      </c>
      <c r="O49" s="31">
        <v>0.12261227196528221</v>
      </c>
      <c r="P49" s="6">
        <v>11</v>
      </c>
      <c r="R49" s="17">
        <f t="shared" si="0"/>
        <v>25</v>
      </c>
      <c r="S49" t="s">
        <v>18</v>
      </c>
      <c r="T49" t="s">
        <v>8</v>
      </c>
      <c r="U49" s="24">
        <v>1.24</v>
      </c>
      <c r="V49" s="24">
        <v>0.81</v>
      </c>
      <c r="W49" s="31">
        <v>1.4547285640868386</v>
      </c>
      <c r="X49" s="31">
        <v>0.68741346302478046</v>
      </c>
      <c r="Y49" s="6">
        <v>62</v>
      </c>
    </row>
    <row r="50" spans="1:25">
      <c r="A50" s="14" t="s">
        <v>20</v>
      </c>
      <c r="B50" s="14" t="s">
        <v>15</v>
      </c>
      <c r="C50" s="14">
        <v>0.45</v>
      </c>
      <c r="D50" s="14">
        <v>0.55000000000000004</v>
      </c>
      <c r="E50" s="15">
        <f t="shared" si="5"/>
        <v>8.3370302648960433</v>
      </c>
      <c r="F50" s="15">
        <f t="shared" si="2"/>
        <v>0.11994678779212388</v>
      </c>
      <c r="G50" s="6">
        <f t="shared" si="3"/>
        <v>10</v>
      </c>
      <c r="I50" s="17">
        <f t="shared" si="6"/>
        <v>26</v>
      </c>
      <c r="J50" t="s">
        <v>20</v>
      </c>
      <c r="K50" t="s">
        <v>15</v>
      </c>
      <c r="L50" s="24">
        <v>0.45</v>
      </c>
      <c r="M50" s="24">
        <v>0.55000000000000004</v>
      </c>
      <c r="N50" s="31">
        <v>8.3370302648960433</v>
      </c>
      <c r="O50" s="31">
        <v>0.11994678779212388</v>
      </c>
      <c r="P50" s="6">
        <v>10</v>
      </c>
      <c r="R50" s="17">
        <f t="shared" si="0"/>
        <v>26</v>
      </c>
      <c r="S50" t="s">
        <v>5</v>
      </c>
      <c r="T50" t="s">
        <v>6</v>
      </c>
      <c r="U50" s="24">
        <v>1.1399999999999999</v>
      </c>
      <c r="V50" s="24">
        <v>0.84</v>
      </c>
      <c r="W50" s="31">
        <v>1.4339528035517937</v>
      </c>
      <c r="X50" s="31">
        <v>0.69737302198724738</v>
      </c>
      <c r="Y50" s="6">
        <v>63</v>
      </c>
    </row>
    <row r="51" spans="1:25">
      <c r="A51" s="14" t="s">
        <v>18</v>
      </c>
      <c r="B51" s="14" t="s">
        <v>19</v>
      </c>
      <c r="C51" s="14">
        <v>0.45</v>
      </c>
      <c r="D51" s="14">
        <v>0.54</v>
      </c>
      <c r="E51" s="15">
        <f t="shared" si="5"/>
        <v>8.5730019545251928</v>
      </c>
      <c r="F51" s="15">
        <f t="shared" si="2"/>
        <v>0.11664525510485364</v>
      </c>
      <c r="G51" s="6">
        <f t="shared" si="3"/>
        <v>10</v>
      </c>
      <c r="I51" s="17">
        <f t="shared" si="6"/>
        <v>27</v>
      </c>
      <c r="J51" t="s">
        <v>18</v>
      </c>
      <c r="K51" t="s">
        <v>19</v>
      </c>
      <c r="L51" s="24">
        <v>0.45</v>
      </c>
      <c r="M51" s="24">
        <v>0.54</v>
      </c>
      <c r="N51" s="31">
        <v>8.5730019545251928</v>
      </c>
      <c r="O51" s="31">
        <v>0.11664525510485364</v>
      </c>
      <c r="P51" s="6">
        <v>10</v>
      </c>
      <c r="R51" s="17">
        <f t="shared" si="0"/>
        <v>27</v>
      </c>
      <c r="S51" t="s">
        <v>27</v>
      </c>
      <c r="T51" t="s">
        <v>19</v>
      </c>
      <c r="U51" s="24">
        <v>1.32</v>
      </c>
      <c r="V51" s="24">
        <v>0.81</v>
      </c>
      <c r="W51" s="31">
        <v>1.366563196566424</v>
      </c>
      <c r="X51" s="31">
        <v>0.73176271870379861</v>
      </c>
      <c r="Y51" s="6">
        <v>66</v>
      </c>
    </row>
    <row r="52" spans="1:25">
      <c r="A52" s="14" t="s">
        <v>19</v>
      </c>
      <c r="B52" s="14" t="s">
        <v>20</v>
      </c>
      <c r="C52" s="14">
        <v>0.43</v>
      </c>
      <c r="D52" s="14">
        <v>0.55000000000000004</v>
      </c>
      <c r="E52" s="15">
        <f t="shared" si="5"/>
        <v>8.7247991144260908</v>
      </c>
      <c r="F52" s="15">
        <f t="shared" si="2"/>
        <v>0.11461581944580727</v>
      </c>
      <c r="G52" s="6">
        <f t="shared" si="3"/>
        <v>10</v>
      </c>
      <c r="I52" s="17">
        <f t="shared" si="6"/>
        <v>28</v>
      </c>
      <c r="J52" t="s">
        <v>19</v>
      </c>
      <c r="K52" t="s">
        <v>20</v>
      </c>
      <c r="L52" s="24">
        <v>0.43</v>
      </c>
      <c r="M52" s="24">
        <v>0.55000000000000004</v>
      </c>
      <c r="N52" s="31">
        <v>8.7247991144260908</v>
      </c>
      <c r="O52" s="31">
        <v>0.11461581944580727</v>
      </c>
      <c r="P52" s="6">
        <v>10</v>
      </c>
      <c r="R52" s="17">
        <f t="shared" si="0"/>
        <v>28</v>
      </c>
      <c r="S52" t="s">
        <v>19</v>
      </c>
      <c r="T52" t="s">
        <v>8</v>
      </c>
      <c r="U52" s="24">
        <v>1.52</v>
      </c>
      <c r="V52" s="24">
        <v>0.83</v>
      </c>
      <c r="W52" s="31">
        <v>1.112259875139203</v>
      </c>
      <c r="X52" s="31">
        <v>0.89907046217490016</v>
      </c>
      <c r="Y52" s="6">
        <v>81</v>
      </c>
    </row>
    <row r="53" spans="1:25">
      <c r="A53" s="14" t="s">
        <v>20</v>
      </c>
      <c r="B53" s="14" t="s">
        <v>18</v>
      </c>
      <c r="C53" s="14">
        <v>0.41</v>
      </c>
      <c r="D53" s="14">
        <v>0.53</v>
      </c>
      <c r="E53" s="15">
        <f t="shared" si="5"/>
        <v>9.6774112907175791</v>
      </c>
      <c r="F53" s="15">
        <f t="shared" si="2"/>
        <v>0.10333341944029849</v>
      </c>
      <c r="G53" s="6">
        <f t="shared" si="3"/>
        <v>9</v>
      </c>
      <c r="I53" s="17">
        <f t="shared" si="6"/>
        <v>29</v>
      </c>
      <c r="J53" t="s">
        <v>20</v>
      </c>
      <c r="K53" t="s">
        <v>18</v>
      </c>
      <c r="L53" s="24">
        <v>0.41</v>
      </c>
      <c r="M53" s="24">
        <v>0.53</v>
      </c>
      <c r="N53" s="31">
        <v>9.6774112907175791</v>
      </c>
      <c r="O53" s="31">
        <v>0.10333341944029849</v>
      </c>
      <c r="P53" s="6">
        <v>9</v>
      </c>
      <c r="R53" s="17">
        <f t="shared" si="0"/>
        <v>29</v>
      </c>
      <c r="S53" t="s">
        <v>5</v>
      </c>
      <c r="T53" t="s">
        <v>17</v>
      </c>
      <c r="U53" s="24">
        <v>1.76</v>
      </c>
      <c r="V53" s="24">
        <v>0.79</v>
      </c>
      <c r="W53" s="31">
        <v>1.0906500918394286</v>
      </c>
      <c r="X53" s="31">
        <v>0.91688434951071862</v>
      </c>
      <c r="Y53" s="6">
        <v>83</v>
      </c>
    </row>
    <row r="54" spans="1:25">
      <c r="A54" s="14" t="s">
        <v>21</v>
      </c>
      <c r="B54" s="14" t="s">
        <v>20</v>
      </c>
      <c r="C54" s="14">
        <v>0.39</v>
      </c>
      <c r="D54" s="14">
        <v>0.52</v>
      </c>
      <c r="E54" s="15">
        <f>(LOG(1-$E$23)/LOG(1-D54))*POWER(C54,-1)</f>
        <v>10.465514172506293</v>
      </c>
      <c r="F54" s="15">
        <f>POWER(E54,-1)</f>
        <v>9.5551922582750554E-2</v>
      </c>
      <c r="G54" s="6">
        <f>INT(F54*$F$23)</f>
        <v>8</v>
      </c>
      <c r="I54" s="17">
        <f t="shared" si="6"/>
        <v>30</v>
      </c>
      <c r="J54" t="s">
        <v>21</v>
      </c>
      <c r="K54" t="s">
        <v>20</v>
      </c>
      <c r="L54" s="24">
        <v>0.39</v>
      </c>
      <c r="M54" s="24">
        <v>0.52</v>
      </c>
      <c r="N54" s="31">
        <v>10.465514172506293</v>
      </c>
      <c r="O54" s="31">
        <v>9.5551922582750554E-2</v>
      </c>
      <c r="P54" s="6">
        <v>8</v>
      </c>
      <c r="R54" s="17">
        <f t="shared" si="0"/>
        <v>30</v>
      </c>
      <c r="S54" t="s">
        <v>27</v>
      </c>
      <c r="T54" t="s">
        <v>8</v>
      </c>
      <c r="U54" s="24">
        <v>1.68</v>
      </c>
      <c r="V54" s="24">
        <v>0.86</v>
      </c>
      <c r="W54" s="31">
        <v>0.90695402686254722</v>
      </c>
      <c r="X54" s="31">
        <v>1.1025917195156292</v>
      </c>
      <c r="Y54" s="6">
        <v>100</v>
      </c>
    </row>
    <row r="55" spans="1:25">
      <c r="I55"/>
      <c r="L55" s="24"/>
      <c r="M55" s="24"/>
      <c r="N55" s="24"/>
      <c r="O55" s="24"/>
    </row>
    <row r="56" spans="1:25">
      <c r="I56"/>
      <c r="L56" s="24"/>
      <c r="M56" s="24"/>
      <c r="N56" s="24"/>
      <c r="O56" s="24"/>
    </row>
    <row r="57" spans="1:25">
      <c r="I57"/>
      <c r="L57" s="24"/>
      <c r="M57" s="24"/>
      <c r="N57" s="24"/>
      <c r="O57" s="24"/>
    </row>
    <row r="58" spans="1:25">
      <c r="I58"/>
      <c r="L58" s="24"/>
      <c r="M58" s="24"/>
      <c r="N58" s="24"/>
      <c r="O58" s="24"/>
    </row>
    <row r="59" spans="1:25">
      <c r="I59"/>
      <c r="L59" s="24"/>
      <c r="M59" s="24"/>
      <c r="N59" s="24"/>
      <c r="O59" s="24"/>
    </row>
    <row r="60" spans="1:25">
      <c r="I60"/>
      <c r="L60" s="24"/>
      <c r="M60" s="24"/>
      <c r="N60" s="24"/>
      <c r="O60" s="24"/>
    </row>
    <row r="61" spans="1:25">
      <c r="I61"/>
      <c r="L61" s="24"/>
      <c r="M61" s="24"/>
      <c r="N61" s="24"/>
      <c r="O61" s="24"/>
    </row>
    <row r="62" spans="1:25">
      <c r="I62"/>
      <c r="L62" s="24"/>
      <c r="M62" s="24"/>
      <c r="N62" s="24"/>
      <c r="O62" s="24"/>
    </row>
  </sheetData>
  <sortState ref="S25:Y54">
    <sortCondition ref="Y25:Y54"/>
  </sortState>
  <phoneticPr fontId="1"/>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2:Q22"/>
  <sheetViews>
    <sheetView workbookViewId="0"/>
  </sheetViews>
  <sheetFormatPr defaultRowHeight="13.5"/>
  <sheetData>
    <row r="2" spans="1:17">
      <c r="A2" t="s">
        <v>105</v>
      </c>
    </row>
    <row r="3" spans="1:17">
      <c r="A3" s="5" t="s">
        <v>112</v>
      </c>
    </row>
    <row r="5" spans="1:17">
      <c r="A5" t="s">
        <v>22</v>
      </c>
      <c r="D5" t="s">
        <v>89</v>
      </c>
    </row>
    <row r="6" spans="1:17">
      <c r="A6" s="3"/>
      <c r="B6" s="3" t="s">
        <v>5</v>
      </c>
      <c r="C6" s="3" t="s">
        <v>6</v>
      </c>
      <c r="D6" s="3" t="s">
        <v>7</v>
      </c>
      <c r="E6" s="3" t="s">
        <v>8</v>
      </c>
      <c r="F6" s="3" t="s">
        <v>27</v>
      </c>
      <c r="G6" s="3" t="s">
        <v>12</v>
      </c>
      <c r="H6" s="3" t="s">
        <v>13</v>
      </c>
      <c r="I6" s="3" t="s">
        <v>14</v>
      </c>
      <c r="J6" s="3" t="s">
        <v>15</v>
      </c>
      <c r="K6" s="3" t="s">
        <v>16</v>
      </c>
      <c r="L6" s="3" t="s">
        <v>17</v>
      </c>
      <c r="M6" s="3" t="s">
        <v>18</v>
      </c>
      <c r="N6" s="3" t="s">
        <v>19</v>
      </c>
      <c r="O6" s="3" t="s">
        <v>20</v>
      </c>
      <c r="P6" s="3" t="s">
        <v>21</v>
      </c>
      <c r="Q6" s="12" t="s">
        <v>0</v>
      </c>
    </row>
    <row r="7" spans="1:17">
      <c r="A7" s="3" t="s">
        <v>5</v>
      </c>
      <c r="B7" s="7">
        <v>49</v>
      </c>
      <c r="C7" s="7">
        <v>35</v>
      </c>
      <c r="D7" s="7">
        <v>44</v>
      </c>
      <c r="E7" s="7">
        <v>40</v>
      </c>
      <c r="F7" s="7">
        <v>46</v>
      </c>
      <c r="G7" s="7">
        <v>54</v>
      </c>
      <c r="H7" s="7">
        <v>52</v>
      </c>
      <c r="I7" s="7">
        <v>52</v>
      </c>
      <c r="J7" s="7">
        <v>53</v>
      </c>
      <c r="K7" s="7">
        <v>47</v>
      </c>
      <c r="L7" s="7">
        <v>45</v>
      </c>
      <c r="M7" s="7">
        <v>50</v>
      </c>
      <c r="N7" s="7">
        <v>35</v>
      </c>
      <c r="O7" s="7">
        <v>59</v>
      </c>
      <c r="P7" s="7">
        <v>34</v>
      </c>
      <c r="Q7" s="23">
        <f t="shared" ref="Q7:Q21" si="0">AVERAGE(B7:P7)</f>
        <v>46.333333333333336</v>
      </c>
    </row>
    <row r="8" spans="1:17">
      <c r="A8" s="3" t="s">
        <v>6</v>
      </c>
      <c r="B8" s="7">
        <v>47</v>
      </c>
      <c r="C8" s="7">
        <v>56</v>
      </c>
      <c r="D8" s="7">
        <v>39</v>
      </c>
      <c r="E8" s="7">
        <v>47</v>
      </c>
      <c r="F8" s="7">
        <v>45</v>
      </c>
      <c r="G8" s="7">
        <v>51</v>
      </c>
      <c r="H8" s="7">
        <v>44</v>
      </c>
      <c r="I8" s="7">
        <v>47</v>
      </c>
      <c r="J8" s="7">
        <v>51</v>
      </c>
      <c r="K8" s="7">
        <v>54</v>
      </c>
      <c r="L8" s="7">
        <v>40</v>
      </c>
      <c r="M8" s="7">
        <v>40</v>
      </c>
      <c r="N8" s="7">
        <v>46</v>
      </c>
      <c r="O8" s="7">
        <v>52</v>
      </c>
      <c r="P8" s="7">
        <v>45</v>
      </c>
      <c r="Q8" s="23">
        <f t="shared" si="0"/>
        <v>46.93333333333333</v>
      </c>
    </row>
    <row r="9" spans="1:17">
      <c r="A9" s="3" t="s">
        <v>7</v>
      </c>
      <c r="B9" s="7">
        <v>52</v>
      </c>
      <c r="C9" s="7">
        <v>47</v>
      </c>
      <c r="D9" s="7">
        <v>44</v>
      </c>
      <c r="E9" s="7">
        <v>38</v>
      </c>
      <c r="F9" s="7">
        <v>44</v>
      </c>
      <c r="G9" s="7">
        <v>44</v>
      </c>
      <c r="H9" s="7">
        <v>43</v>
      </c>
      <c r="I9" s="7">
        <v>36</v>
      </c>
      <c r="J9" s="7">
        <v>51</v>
      </c>
      <c r="K9" s="7">
        <v>43</v>
      </c>
      <c r="L9" s="7">
        <v>44</v>
      </c>
      <c r="M9" s="7">
        <v>43</v>
      </c>
      <c r="N9" s="7">
        <v>43</v>
      </c>
      <c r="O9" s="7">
        <v>41</v>
      </c>
      <c r="P9" s="7">
        <v>39</v>
      </c>
      <c r="Q9" s="23">
        <f t="shared" si="0"/>
        <v>43.466666666666669</v>
      </c>
    </row>
    <row r="10" spans="1:17">
      <c r="A10" s="3" t="s">
        <v>8</v>
      </c>
      <c r="B10" s="7">
        <v>48</v>
      </c>
      <c r="C10" s="7">
        <v>42</v>
      </c>
      <c r="D10" s="7">
        <v>43</v>
      </c>
      <c r="E10" s="7">
        <v>44</v>
      </c>
      <c r="F10" s="7">
        <v>41</v>
      </c>
      <c r="G10" s="7">
        <v>51</v>
      </c>
      <c r="H10" s="7">
        <v>37</v>
      </c>
      <c r="I10" s="7">
        <v>48</v>
      </c>
      <c r="J10" s="7">
        <v>47</v>
      </c>
      <c r="K10" s="7">
        <v>41</v>
      </c>
      <c r="L10" s="7">
        <v>39</v>
      </c>
      <c r="M10" s="7">
        <v>43</v>
      </c>
      <c r="N10" s="7">
        <v>45</v>
      </c>
      <c r="O10" s="7">
        <v>51</v>
      </c>
      <c r="P10" s="7">
        <v>57</v>
      </c>
      <c r="Q10" s="23">
        <f t="shared" si="0"/>
        <v>45.133333333333333</v>
      </c>
    </row>
    <row r="11" spans="1:17">
      <c r="A11" s="3" t="s">
        <v>27</v>
      </c>
      <c r="B11" s="7">
        <v>48</v>
      </c>
      <c r="C11" s="7">
        <v>48</v>
      </c>
      <c r="D11" s="7">
        <v>51</v>
      </c>
      <c r="E11" s="7">
        <v>53</v>
      </c>
      <c r="F11" s="7">
        <v>47</v>
      </c>
      <c r="G11" s="7">
        <v>43</v>
      </c>
      <c r="H11" s="7">
        <v>45</v>
      </c>
      <c r="I11" s="7">
        <v>51</v>
      </c>
      <c r="J11" s="7">
        <v>47</v>
      </c>
      <c r="K11" s="7">
        <v>39</v>
      </c>
      <c r="L11" s="7">
        <v>36</v>
      </c>
      <c r="M11" s="7">
        <v>47</v>
      </c>
      <c r="N11" s="7">
        <v>47</v>
      </c>
      <c r="O11" s="7">
        <v>36</v>
      </c>
      <c r="P11" s="7">
        <v>43</v>
      </c>
      <c r="Q11" s="23">
        <f t="shared" si="0"/>
        <v>45.4</v>
      </c>
    </row>
    <row r="12" spans="1:17">
      <c r="A12" s="3" t="s">
        <v>12</v>
      </c>
      <c r="B12" s="7">
        <v>42</v>
      </c>
      <c r="C12" s="7">
        <v>33</v>
      </c>
      <c r="D12" s="7">
        <v>38</v>
      </c>
      <c r="E12" s="7">
        <v>41</v>
      </c>
      <c r="F12" s="7">
        <v>42</v>
      </c>
      <c r="G12" s="7">
        <v>48</v>
      </c>
      <c r="H12" s="7">
        <v>41</v>
      </c>
      <c r="I12" s="7">
        <v>53</v>
      </c>
      <c r="J12" s="7">
        <v>55</v>
      </c>
      <c r="K12" s="7">
        <v>41</v>
      </c>
      <c r="L12" s="7">
        <v>43</v>
      </c>
      <c r="M12" s="7">
        <v>52</v>
      </c>
      <c r="N12" s="7">
        <v>32</v>
      </c>
      <c r="O12" s="7">
        <v>57</v>
      </c>
      <c r="P12" s="7">
        <v>38</v>
      </c>
      <c r="Q12" s="23">
        <f t="shared" si="0"/>
        <v>43.733333333333334</v>
      </c>
    </row>
    <row r="13" spans="1:17">
      <c r="A13" s="3" t="s">
        <v>13</v>
      </c>
      <c r="B13" s="7">
        <v>45</v>
      </c>
      <c r="C13" s="7">
        <v>65</v>
      </c>
      <c r="D13" s="7">
        <v>46</v>
      </c>
      <c r="E13" s="7">
        <v>63</v>
      </c>
      <c r="F13" s="7">
        <v>51</v>
      </c>
      <c r="G13" s="7">
        <v>44</v>
      </c>
      <c r="H13" s="7">
        <v>34</v>
      </c>
      <c r="I13" s="7">
        <v>40</v>
      </c>
      <c r="J13" s="7">
        <v>36</v>
      </c>
      <c r="K13" s="7">
        <v>44</v>
      </c>
      <c r="L13" s="7">
        <v>44</v>
      </c>
      <c r="M13" s="7">
        <v>46</v>
      </c>
      <c r="N13" s="7">
        <v>51</v>
      </c>
      <c r="O13" s="7">
        <v>36</v>
      </c>
      <c r="P13" s="7">
        <v>39</v>
      </c>
      <c r="Q13" s="23">
        <f t="shared" si="0"/>
        <v>45.6</v>
      </c>
    </row>
    <row r="14" spans="1:17">
      <c r="A14" s="3" t="s">
        <v>14</v>
      </c>
      <c r="B14" s="7">
        <v>41</v>
      </c>
      <c r="C14" s="7">
        <v>52</v>
      </c>
      <c r="D14" s="7">
        <v>37</v>
      </c>
      <c r="E14" s="7">
        <v>41</v>
      </c>
      <c r="F14" s="7">
        <v>42</v>
      </c>
      <c r="G14" s="7">
        <v>44</v>
      </c>
      <c r="H14" s="7">
        <v>37</v>
      </c>
      <c r="I14" s="7">
        <v>42</v>
      </c>
      <c r="J14" s="7">
        <v>45</v>
      </c>
      <c r="K14" s="7">
        <v>42</v>
      </c>
      <c r="L14" s="7">
        <v>47</v>
      </c>
      <c r="M14" s="7">
        <v>39</v>
      </c>
      <c r="N14" s="7">
        <v>45</v>
      </c>
      <c r="O14" s="7">
        <v>49</v>
      </c>
      <c r="P14" s="7">
        <v>49</v>
      </c>
      <c r="Q14" s="23">
        <f t="shared" si="0"/>
        <v>43.466666666666669</v>
      </c>
    </row>
    <row r="15" spans="1:17">
      <c r="A15" s="3" t="s">
        <v>15</v>
      </c>
      <c r="B15" s="7">
        <v>50</v>
      </c>
      <c r="C15" s="7">
        <v>47</v>
      </c>
      <c r="D15" s="7">
        <v>50</v>
      </c>
      <c r="E15" s="7">
        <v>47</v>
      </c>
      <c r="F15" s="7">
        <v>43</v>
      </c>
      <c r="G15" s="7">
        <v>47</v>
      </c>
      <c r="H15" s="7">
        <v>42</v>
      </c>
      <c r="I15" s="7">
        <v>52</v>
      </c>
      <c r="J15" s="7">
        <v>41</v>
      </c>
      <c r="K15" s="7">
        <v>54</v>
      </c>
      <c r="L15" s="7">
        <v>33</v>
      </c>
      <c r="M15" s="7">
        <v>45</v>
      </c>
      <c r="N15" s="7">
        <v>42</v>
      </c>
      <c r="O15" s="7">
        <v>37</v>
      </c>
      <c r="P15" s="7">
        <v>51</v>
      </c>
      <c r="Q15" s="23">
        <f t="shared" si="0"/>
        <v>45.4</v>
      </c>
    </row>
    <row r="16" spans="1:17">
      <c r="A16" s="3" t="s">
        <v>16</v>
      </c>
      <c r="B16" s="7">
        <v>44</v>
      </c>
      <c r="C16" s="7">
        <v>52</v>
      </c>
      <c r="D16" s="7">
        <v>46</v>
      </c>
      <c r="E16" s="7">
        <v>48</v>
      </c>
      <c r="F16" s="7">
        <v>53</v>
      </c>
      <c r="G16" s="7">
        <v>47</v>
      </c>
      <c r="H16" s="7">
        <v>40</v>
      </c>
      <c r="I16" s="7">
        <v>52</v>
      </c>
      <c r="J16" s="7">
        <v>46</v>
      </c>
      <c r="K16" s="7">
        <v>47</v>
      </c>
      <c r="L16" s="7">
        <v>49</v>
      </c>
      <c r="M16" s="7">
        <v>40</v>
      </c>
      <c r="N16" s="7">
        <v>54</v>
      </c>
      <c r="O16" s="7">
        <v>58</v>
      </c>
      <c r="P16" s="7">
        <v>39</v>
      </c>
      <c r="Q16" s="23">
        <f t="shared" si="0"/>
        <v>47.666666666666664</v>
      </c>
    </row>
    <row r="17" spans="1:17">
      <c r="A17" s="3" t="s">
        <v>17</v>
      </c>
      <c r="B17" s="7">
        <v>49</v>
      </c>
      <c r="C17" s="7">
        <v>41</v>
      </c>
      <c r="D17" s="7">
        <v>37</v>
      </c>
      <c r="E17" s="7">
        <v>41</v>
      </c>
      <c r="F17" s="7">
        <v>44</v>
      </c>
      <c r="G17" s="7">
        <v>52</v>
      </c>
      <c r="H17" s="7">
        <v>49</v>
      </c>
      <c r="I17" s="7">
        <v>48</v>
      </c>
      <c r="J17" s="7">
        <v>37</v>
      </c>
      <c r="K17" s="7">
        <v>47</v>
      </c>
      <c r="L17" s="7">
        <v>46</v>
      </c>
      <c r="M17" s="7">
        <v>40</v>
      </c>
      <c r="N17" s="7">
        <v>46</v>
      </c>
      <c r="O17" s="7">
        <v>39</v>
      </c>
      <c r="P17" s="7">
        <v>46</v>
      </c>
      <c r="Q17" s="23">
        <f t="shared" si="0"/>
        <v>44.133333333333333</v>
      </c>
    </row>
    <row r="18" spans="1:17">
      <c r="A18" s="3" t="s">
        <v>18</v>
      </c>
      <c r="B18" s="7">
        <v>36</v>
      </c>
      <c r="C18" s="7">
        <v>39</v>
      </c>
      <c r="D18" s="7">
        <v>38</v>
      </c>
      <c r="E18" s="7">
        <v>35</v>
      </c>
      <c r="F18" s="7">
        <v>48</v>
      </c>
      <c r="G18" s="7">
        <v>43</v>
      </c>
      <c r="H18" s="7">
        <v>46</v>
      </c>
      <c r="I18" s="7">
        <v>53</v>
      </c>
      <c r="J18" s="7">
        <v>39</v>
      </c>
      <c r="K18" s="7">
        <v>51</v>
      </c>
      <c r="L18" s="7">
        <v>37</v>
      </c>
      <c r="M18" s="7">
        <v>40</v>
      </c>
      <c r="N18" s="7">
        <v>44</v>
      </c>
      <c r="O18" s="7">
        <v>39</v>
      </c>
      <c r="P18" s="7">
        <v>41</v>
      </c>
      <c r="Q18" s="23">
        <f t="shared" si="0"/>
        <v>41.93333333333333</v>
      </c>
    </row>
    <row r="19" spans="1:17">
      <c r="A19" s="3" t="s">
        <v>19</v>
      </c>
      <c r="B19" s="7">
        <v>50</v>
      </c>
      <c r="C19" s="7">
        <v>46</v>
      </c>
      <c r="D19" s="7">
        <v>46</v>
      </c>
      <c r="E19" s="7">
        <v>44</v>
      </c>
      <c r="F19" s="7">
        <v>39</v>
      </c>
      <c r="G19" s="7">
        <v>38</v>
      </c>
      <c r="H19" s="7">
        <v>56</v>
      </c>
      <c r="I19" s="7">
        <v>52</v>
      </c>
      <c r="J19" s="7">
        <v>45</v>
      </c>
      <c r="K19" s="7">
        <v>35</v>
      </c>
      <c r="L19" s="7">
        <v>48</v>
      </c>
      <c r="M19" s="7">
        <v>44</v>
      </c>
      <c r="N19" s="7">
        <v>43</v>
      </c>
      <c r="O19" s="7">
        <v>41</v>
      </c>
      <c r="P19" s="7">
        <v>39</v>
      </c>
      <c r="Q19" s="23">
        <f t="shared" si="0"/>
        <v>44.4</v>
      </c>
    </row>
    <row r="20" spans="1:17">
      <c r="A20" s="3" t="s">
        <v>20</v>
      </c>
      <c r="B20" s="7">
        <v>47</v>
      </c>
      <c r="C20" s="7">
        <v>46</v>
      </c>
      <c r="D20" s="7">
        <v>44</v>
      </c>
      <c r="E20" s="7">
        <v>41</v>
      </c>
      <c r="F20" s="7">
        <v>39</v>
      </c>
      <c r="G20" s="7">
        <v>51</v>
      </c>
      <c r="H20" s="7">
        <v>39</v>
      </c>
      <c r="I20" s="7">
        <v>34</v>
      </c>
      <c r="J20" s="7">
        <v>45</v>
      </c>
      <c r="K20" s="7">
        <v>43</v>
      </c>
      <c r="L20" s="7">
        <v>54</v>
      </c>
      <c r="M20" s="7">
        <v>47</v>
      </c>
      <c r="N20" s="7">
        <v>45</v>
      </c>
      <c r="O20" s="7">
        <v>41</v>
      </c>
      <c r="P20" s="7">
        <v>37</v>
      </c>
      <c r="Q20" s="23">
        <f t="shared" si="0"/>
        <v>43.533333333333331</v>
      </c>
    </row>
    <row r="21" spans="1:17">
      <c r="A21" s="3" t="s">
        <v>21</v>
      </c>
      <c r="B21" s="7">
        <v>54</v>
      </c>
      <c r="C21" s="7">
        <v>45</v>
      </c>
      <c r="D21" s="7">
        <v>47</v>
      </c>
      <c r="E21" s="7">
        <v>50</v>
      </c>
      <c r="F21" s="7">
        <v>48</v>
      </c>
      <c r="G21" s="7">
        <v>36</v>
      </c>
      <c r="H21" s="7">
        <v>50</v>
      </c>
      <c r="I21" s="7">
        <v>50</v>
      </c>
      <c r="J21" s="7">
        <v>47</v>
      </c>
      <c r="K21" s="7">
        <v>50</v>
      </c>
      <c r="L21" s="7">
        <v>47</v>
      </c>
      <c r="M21" s="7">
        <v>47</v>
      </c>
      <c r="N21" s="7">
        <v>46</v>
      </c>
      <c r="O21" s="7">
        <v>38</v>
      </c>
      <c r="P21" s="7">
        <v>49</v>
      </c>
      <c r="Q21" s="23">
        <f t="shared" si="0"/>
        <v>46.93333333333333</v>
      </c>
    </row>
    <row r="22" spans="1:17">
      <c r="A22" s="12" t="s">
        <v>0</v>
      </c>
      <c r="B22" s="32">
        <f t="shared" ref="B22:P22" si="1">AVERAGE(B7:B21)</f>
        <v>46.8</v>
      </c>
      <c r="C22" s="32">
        <f t="shared" si="1"/>
        <v>46.266666666666666</v>
      </c>
      <c r="D22" s="32">
        <f t="shared" si="1"/>
        <v>43.333333333333336</v>
      </c>
      <c r="E22" s="32">
        <f t="shared" si="1"/>
        <v>44.866666666666667</v>
      </c>
      <c r="F22" s="32">
        <f t="shared" si="1"/>
        <v>44.8</v>
      </c>
      <c r="G22" s="32">
        <f t="shared" si="1"/>
        <v>46.2</v>
      </c>
      <c r="H22" s="32">
        <f t="shared" si="1"/>
        <v>43.666666666666664</v>
      </c>
      <c r="I22" s="32">
        <f t="shared" si="1"/>
        <v>47.333333333333336</v>
      </c>
      <c r="J22" s="32">
        <f t="shared" si="1"/>
        <v>45.666666666666664</v>
      </c>
      <c r="K22" s="32">
        <f t="shared" si="1"/>
        <v>45.2</v>
      </c>
      <c r="L22" s="32">
        <f t="shared" si="1"/>
        <v>43.466666666666669</v>
      </c>
      <c r="M22" s="32">
        <f t="shared" si="1"/>
        <v>44.2</v>
      </c>
      <c r="N22" s="32">
        <f t="shared" si="1"/>
        <v>44.266666666666666</v>
      </c>
      <c r="O22" s="32">
        <f t="shared" si="1"/>
        <v>44.93333333333333</v>
      </c>
      <c r="P22" s="32">
        <f t="shared" si="1"/>
        <v>43.06666666666667</v>
      </c>
      <c r="Q22" s="23">
        <f>AVERAGE(B7:P21)</f>
        <v>44.937777777777775</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A4"/>
  <sheetViews>
    <sheetView workbookViewId="0"/>
  </sheetViews>
  <sheetFormatPr defaultRowHeight="13.5"/>
  <sheetData>
    <row r="2" spans="1:1">
      <c r="A2" t="s">
        <v>104</v>
      </c>
    </row>
    <row r="3" spans="1:1">
      <c r="A3" t="s">
        <v>103</v>
      </c>
    </row>
    <row r="4" spans="1:1">
      <c r="A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１．「速度」と「精度」で作業を評価する</vt:lpstr>
      <vt:lpstr>２．全員で全員を評価する_シート</vt:lpstr>
      <vt:lpstr>２．全員で全員を評価する_結果(全体)</vt:lpstr>
      <vt:lpstr>２．全員で全員を評価する_結果(詳細)</vt:lpstr>
      <vt:lpstr>３．仕事別に「速度」と「精度」で評価する</vt:lpstr>
      <vt:lpstr>４．組み合わせにおける成果を評価する</vt:lpstr>
      <vt:lpstr>４．誰が誰を評価したかで評価する</vt:lpstr>
      <vt:lpstr>５．役割と将来性を考察</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2022-06-04T12:24:53Z</dcterms:modified>
</cp:coreProperties>
</file>